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90" windowWidth="11355" windowHeight="7425" activeTab="3"/>
  </bookViews>
  <sheets>
    <sheet name="1-2 " sheetId="6" r:id="rId1"/>
    <sheet name="3" sheetId="11" r:id="rId2"/>
    <sheet name="4" sheetId="12" r:id="rId3"/>
    <sheet name="5" sheetId="16" r:id="rId4"/>
    <sheet name="6" sheetId="18" r:id="rId5"/>
    <sheet name="7" sheetId="8" r:id="rId6"/>
    <sheet name="8" sheetId="14" r:id="rId7"/>
    <sheet name="000" sheetId="13" state="hidden" r:id="rId8"/>
    <sheet name="ورقة1" sheetId="17" r:id="rId9"/>
  </sheets>
  <definedNames>
    <definedName name="_xlnm.Print_Area" localSheetId="7">'000'!$A$1:$I$29</definedName>
    <definedName name="_xlnm.Print_Area" localSheetId="0">'1-2 '!$A$1:$I$30</definedName>
    <definedName name="_xlnm.Print_Area" localSheetId="1">'3'!$A$1:$F$26</definedName>
    <definedName name="_xlnm.Print_Area" localSheetId="2">'4'!$A$1:$J$25</definedName>
    <definedName name="_xlnm.Print_Area" localSheetId="3">'5'!$A$1:$J$32</definedName>
    <definedName name="_xlnm.Print_Area" localSheetId="4">'6'!$A$1:$N$31</definedName>
    <definedName name="_xlnm.Print_Area" localSheetId="5">'7'!$A$1:$H$31</definedName>
    <definedName name="_xlnm.Print_Area" localSheetId="6">'8'!$A$1:$R$31</definedName>
  </definedNames>
  <calcPr calcId="124519"/>
</workbook>
</file>

<file path=xl/calcChain.xml><?xml version="1.0" encoding="utf-8"?>
<calcChain xmlns="http://schemas.openxmlformats.org/spreadsheetml/2006/main">
  <c r="D23" i="16"/>
  <c r="C21" i="8"/>
  <c r="E17"/>
  <c r="F17" s="1"/>
  <c r="E18"/>
  <c r="F18" s="1"/>
  <c r="P16" i="14" l="1"/>
  <c r="S16"/>
  <c r="T16" s="1"/>
  <c r="P15"/>
  <c r="S15"/>
  <c r="T15" s="1"/>
  <c r="N16"/>
  <c r="N15"/>
  <c r="L16"/>
  <c r="L15"/>
  <c r="J16"/>
  <c r="J15"/>
  <c r="H16"/>
  <c r="H15"/>
  <c r="F16"/>
  <c r="F15"/>
  <c r="H8"/>
  <c r="D11"/>
  <c r="D26" s="1"/>
  <c r="G19" i="6"/>
  <c r="H19" s="1"/>
  <c r="G20"/>
  <c r="H20" s="1"/>
  <c r="J15" i="18"/>
  <c r="J16"/>
  <c r="J17"/>
  <c r="J18"/>
  <c r="J19"/>
  <c r="J20"/>
  <c r="J21"/>
  <c r="J22"/>
  <c r="J23"/>
  <c r="J24"/>
  <c r="J25"/>
  <c r="J26"/>
  <c r="J13"/>
  <c r="J14"/>
  <c r="J12"/>
  <c r="J11"/>
  <c r="J9"/>
  <c r="J10"/>
  <c r="J8"/>
  <c r="F17"/>
  <c r="F16"/>
  <c r="F14"/>
  <c r="L14" s="1"/>
  <c r="F12"/>
  <c r="F25"/>
  <c r="F24"/>
  <c r="F23"/>
  <c r="F22"/>
  <c r="F21"/>
  <c r="F20"/>
  <c r="F19"/>
  <c r="F18"/>
  <c r="F15"/>
  <c r="F13"/>
  <c r="I11"/>
  <c r="I26" s="1"/>
  <c r="H11"/>
  <c r="H26" s="1"/>
  <c r="E11"/>
  <c r="E26" s="1"/>
  <c r="D11"/>
  <c r="D26" s="1"/>
  <c r="F10"/>
  <c r="F9"/>
  <c r="F8"/>
  <c r="G12" i="12"/>
  <c r="B12"/>
  <c r="C12"/>
  <c r="D12"/>
  <c r="E12"/>
  <c r="F12"/>
  <c r="H12"/>
  <c r="D10" i="11"/>
  <c r="C10"/>
  <c r="S8" i="14"/>
  <c r="S9"/>
  <c r="S10"/>
  <c r="S12"/>
  <c r="S13"/>
  <c r="S14"/>
  <c r="S17"/>
  <c r="S18"/>
  <c r="S19"/>
  <c r="S20"/>
  <c r="S21"/>
  <c r="S22"/>
  <c r="S23"/>
  <c r="S24"/>
  <c r="S25"/>
  <c r="U16" l="1"/>
  <c r="U15"/>
  <c r="K24" i="18"/>
  <c r="K23"/>
  <c r="K22"/>
  <c r="K21"/>
  <c r="K20"/>
  <c r="K19"/>
  <c r="K18"/>
  <c r="K25"/>
  <c r="K14"/>
  <c r="K17"/>
  <c r="K15"/>
  <c r="K16"/>
  <c r="K13"/>
  <c r="K12"/>
  <c r="L25"/>
  <c r="K10"/>
  <c r="K9"/>
  <c r="K8"/>
  <c r="F26"/>
  <c r="L8"/>
  <c r="L9"/>
  <c r="L10"/>
  <c r="L12"/>
  <c r="L13"/>
  <c r="L15"/>
  <c r="L16"/>
  <c r="L17"/>
  <c r="L18"/>
  <c r="L19"/>
  <c r="L20"/>
  <c r="L21"/>
  <c r="L22"/>
  <c r="L23"/>
  <c r="L24"/>
  <c r="F11"/>
  <c r="L11" s="1"/>
  <c r="H22" i="16"/>
  <c r="H8"/>
  <c r="H9"/>
  <c r="H10"/>
  <c r="H11"/>
  <c r="H12"/>
  <c r="H13"/>
  <c r="H14"/>
  <c r="H15"/>
  <c r="H16"/>
  <c r="H17"/>
  <c r="H18"/>
  <c r="H19"/>
  <c r="H20"/>
  <c r="H21"/>
  <c r="C9" i="12"/>
  <c r="C14" s="1"/>
  <c r="L26" i="18" l="1"/>
  <c r="K26"/>
  <c r="K11"/>
  <c r="H23" i="16"/>
  <c r="T14" i="14"/>
  <c r="T9"/>
  <c r="T10"/>
  <c r="T12"/>
  <c r="T13"/>
  <c r="T17"/>
  <c r="T18"/>
  <c r="T19"/>
  <c r="T20"/>
  <c r="T21"/>
  <c r="T22"/>
  <c r="T23"/>
  <c r="T24"/>
  <c r="T25"/>
  <c r="T8"/>
  <c r="O11"/>
  <c r="M11"/>
  <c r="K11"/>
  <c r="I11"/>
  <c r="G11"/>
  <c r="E11"/>
  <c r="E26" s="1"/>
  <c r="J19"/>
  <c r="F12"/>
  <c r="G23" i="16"/>
  <c r="G18" i="6"/>
  <c r="H18" s="1"/>
  <c r="J8" i="14"/>
  <c r="G17" i="6"/>
  <c r="H17" s="1"/>
  <c r="D13" i="11"/>
  <c r="S11" i="14" l="1"/>
  <c r="T11" s="1"/>
  <c r="C14" i="11"/>
  <c r="N14" i="14"/>
  <c r="D21" i="8"/>
  <c r="E13"/>
  <c r="F13" s="1"/>
  <c r="E11"/>
  <c r="F11" s="1"/>
  <c r="G16" i="6"/>
  <c r="H16" s="1"/>
  <c r="H9" i="12"/>
  <c r="H14" s="1"/>
  <c r="P22" i="14"/>
  <c r="P23"/>
  <c r="P24"/>
  <c r="P25"/>
  <c r="P17"/>
  <c r="P18"/>
  <c r="P19"/>
  <c r="P20"/>
  <c r="P21"/>
  <c r="P13"/>
  <c r="N13"/>
  <c r="L13"/>
  <c r="J13"/>
  <c r="H13"/>
  <c r="F13"/>
  <c r="P14"/>
  <c r="P12"/>
  <c r="O26"/>
  <c r="K26"/>
  <c r="P10"/>
  <c r="P9"/>
  <c r="P8"/>
  <c r="U13" l="1"/>
  <c r="E21" i="8"/>
  <c r="F21" s="1"/>
  <c r="P11" i="14"/>
  <c r="E23" i="16"/>
  <c r="F23"/>
  <c r="E7" i="8" l="1"/>
  <c r="E8"/>
  <c r="E9"/>
  <c r="E10"/>
  <c r="E12"/>
  <c r="E14"/>
  <c r="F14" s="1"/>
  <c r="E15"/>
  <c r="E16"/>
  <c r="E19"/>
  <c r="E20"/>
  <c r="F9" i="12"/>
  <c r="F14" s="1"/>
  <c r="N19" i="14"/>
  <c r="P26"/>
  <c r="H14" l="1"/>
  <c r="L12"/>
  <c r="J12"/>
  <c r="N12"/>
  <c r="H12"/>
  <c r="U12" l="1"/>
  <c r="G15" i="6"/>
  <c r="H15" s="1"/>
  <c r="M26" i="14" l="1"/>
  <c r="I26"/>
  <c r="G26"/>
  <c r="S26" l="1"/>
  <c r="T26" s="1"/>
  <c r="F11"/>
  <c r="H11"/>
  <c r="J11"/>
  <c r="L11"/>
  <c r="N11"/>
  <c r="U11" l="1"/>
  <c r="D14" i="11"/>
  <c r="E8" l="1"/>
  <c r="E12"/>
  <c r="E14"/>
  <c r="E7"/>
  <c r="E9"/>
  <c r="E11"/>
  <c r="E6"/>
  <c r="E10"/>
  <c r="E13"/>
  <c r="F26" i="14"/>
  <c r="N26"/>
  <c r="J26"/>
  <c r="L26"/>
  <c r="H26"/>
  <c r="N18"/>
  <c r="L18"/>
  <c r="J18"/>
  <c r="H18"/>
  <c r="F18"/>
  <c r="L23"/>
  <c r="H23"/>
  <c r="F17"/>
  <c r="U18" l="1"/>
  <c r="U26"/>
  <c r="L8"/>
  <c r="H17" l="1"/>
  <c r="N8"/>
  <c r="N9"/>
  <c r="N10"/>
  <c r="N17"/>
  <c r="F20" i="8"/>
  <c r="F19"/>
  <c r="F16"/>
  <c r="F15"/>
  <c r="F10"/>
  <c r="F12"/>
  <c r="F9"/>
  <c r="F8"/>
  <c r="F7"/>
  <c r="E6"/>
  <c r="F6" s="1"/>
  <c r="F8" i="14" l="1"/>
  <c r="F9"/>
  <c r="H9"/>
  <c r="J9"/>
  <c r="L9"/>
  <c r="F10"/>
  <c r="H10"/>
  <c r="J10"/>
  <c r="L10"/>
  <c r="F14"/>
  <c r="J14"/>
  <c r="L14"/>
  <c r="J17"/>
  <c r="L17"/>
  <c r="F19"/>
  <c r="H19"/>
  <c r="L19"/>
  <c r="F20"/>
  <c r="H20"/>
  <c r="J20"/>
  <c r="L20"/>
  <c r="N20"/>
  <c r="F21"/>
  <c r="H21"/>
  <c r="J21"/>
  <c r="L21"/>
  <c r="N21"/>
  <c r="F22"/>
  <c r="H22"/>
  <c r="J22"/>
  <c r="L22"/>
  <c r="N22"/>
  <c r="F23"/>
  <c r="J23"/>
  <c r="N23"/>
  <c r="F24"/>
  <c r="H24"/>
  <c r="J24"/>
  <c r="L24"/>
  <c r="N24"/>
  <c r="F25"/>
  <c r="H25"/>
  <c r="J25"/>
  <c r="L25"/>
  <c r="N25"/>
  <c r="U10" l="1"/>
  <c r="U9"/>
  <c r="U17"/>
  <c r="U19"/>
  <c r="U14"/>
  <c r="U25"/>
  <c r="U23"/>
  <c r="U21"/>
  <c r="U24"/>
  <c r="U22"/>
  <c r="U20"/>
  <c r="U8"/>
  <c r="B9" i="12"/>
  <c r="B14" s="1"/>
  <c r="D9"/>
  <c r="D14" s="1"/>
  <c r="G9"/>
  <c r="G14" l="1"/>
  <c r="I12"/>
  <c r="I13"/>
  <c r="I6"/>
  <c r="I11"/>
  <c r="I8"/>
  <c r="I10"/>
  <c r="I7"/>
  <c r="I9"/>
  <c r="G19" i="13"/>
  <c r="G25" s="1"/>
  <c r="F19"/>
  <c r="F25" s="1"/>
  <c r="D25"/>
  <c r="E25"/>
  <c r="H25"/>
  <c r="C19"/>
  <c r="C24"/>
  <c r="C25" l="1"/>
</calcChain>
</file>

<file path=xl/sharedStrings.xml><?xml version="1.0" encoding="utf-8"?>
<sst xmlns="http://schemas.openxmlformats.org/spreadsheetml/2006/main" count="491" uniqueCount="285">
  <si>
    <t xml:space="preserve">السنة </t>
  </si>
  <si>
    <t xml:space="preserve">كمية الإنتاج </t>
  </si>
  <si>
    <t xml:space="preserve">المحافظة </t>
  </si>
  <si>
    <t xml:space="preserve">نينوى </t>
  </si>
  <si>
    <t>كركوك</t>
  </si>
  <si>
    <t>صلاح الدين</t>
  </si>
  <si>
    <t>النجف</t>
  </si>
  <si>
    <t>كربلاء</t>
  </si>
  <si>
    <t>بابل</t>
  </si>
  <si>
    <t>القادسية</t>
  </si>
  <si>
    <t>ديالى</t>
  </si>
  <si>
    <t>واسط</t>
  </si>
  <si>
    <t>البصرة</t>
  </si>
  <si>
    <t>المثنى</t>
  </si>
  <si>
    <t xml:space="preserve">ذي قار </t>
  </si>
  <si>
    <t>ميسان</t>
  </si>
  <si>
    <t>المحافظة</t>
  </si>
  <si>
    <t>بغداد</t>
  </si>
  <si>
    <t>الرصافة</t>
  </si>
  <si>
    <t>الكرخ</t>
  </si>
  <si>
    <t>الصدر</t>
  </si>
  <si>
    <t>%</t>
  </si>
  <si>
    <t>المصدر : وزارة الكهرباء / مركز المعلوماتية / قسم الإحصاء</t>
  </si>
  <si>
    <t xml:space="preserve">محطات الإنتاج </t>
  </si>
  <si>
    <t xml:space="preserve">عدد الوحدات </t>
  </si>
  <si>
    <t xml:space="preserve">عدد الوحدات العاملة </t>
  </si>
  <si>
    <t>المجموع</t>
  </si>
  <si>
    <t>المجموع الكلي</t>
  </si>
  <si>
    <t>عدد المحطات</t>
  </si>
  <si>
    <t xml:space="preserve">جدول (6-5) </t>
  </si>
  <si>
    <t xml:space="preserve">  </t>
  </si>
  <si>
    <t xml:space="preserve">الجهاز المركزي للإحصاء / العراق </t>
  </si>
  <si>
    <t xml:space="preserve"> محطات الإنتاج </t>
  </si>
  <si>
    <t>المحطات الغازية</t>
  </si>
  <si>
    <t>المحطات الكهرومائية</t>
  </si>
  <si>
    <t xml:space="preserve">المحطات البخارية </t>
  </si>
  <si>
    <t>المحطات المتنقلة</t>
  </si>
  <si>
    <t xml:space="preserve">المحطات الكهرومائية </t>
  </si>
  <si>
    <t>سعة اكبر وحدة تصميمية (ميكا واط)</t>
  </si>
  <si>
    <t xml:space="preserve"> عدد محطات إنتاج الطاقة الكهربائية حسب المحافظة لسنة 2012</t>
  </si>
  <si>
    <t>نينوى</t>
  </si>
  <si>
    <t>الانبار</t>
  </si>
  <si>
    <t>ذي قار</t>
  </si>
  <si>
    <t>أقليم كردستان</t>
  </si>
  <si>
    <t>دهوك</t>
  </si>
  <si>
    <t>السليمانية</t>
  </si>
  <si>
    <t xml:space="preserve">اربيل </t>
  </si>
  <si>
    <t>المحطات البخارية</t>
  </si>
  <si>
    <t>محطات الديزل</t>
  </si>
  <si>
    <t xml:space="preserve">المحطات الغازية  </t>
  </si>
  <si>
    <t xml:space="preserve">المنزلي </t>
  </si>
  <si>
    <t xml:space="preserve">التجاري </t>
  </si>
  <si>
    <t>الحكومي</t>
  </si>
  <si>
    <t>إجمالي</t>
  </si>
  <si>
    <t>إجمالي العراق</t>
  </si>
  <si>
    <t>إجمالي المحطات</t>
  </si>
  <si>
    <t xml:space="preserve">قسم إحصاءات البيئة - الجهاز المركزي للإحصاء/ العراق </t>
  </si>
  <si>
    <t xml:space="preserve">الأنبار </t>
  </si>
  <si>
    <t>تدقيق مجموع النسب</t>
  </si>
  <si>
    <t>تدقيق مجموع الكميات</t>
  </si>
  <si>
    <t>كمية الكهرباء المعدّة للبيع (م.و.س)</t>
  </si>
  <si>
    <t xml:space="preserve">م.و.س =  ميكا واط . ساعة </t>
  </si>
  <si>
    <t xml:space="preserve">كمية الإنتاج (م.و.س) </t>
  </si>
  <si>
    <t xml:space="preserve">(م.و.س) </t>
  </si>
  <si>
    <t>عدد السكان *</t>
  </si>
  <si>
    <t xml:space="preserve"> كمية الكهرباء الإجمالية المنتجة المولّدة (م.و.س) </t>
  </si>
  <si>
    <t>الطاقة الكهربائية المشتراة من إقليم كردستان</t>
  </si>
  <si>
    <t>إجمالي بغداد</t>
  </si>
  <si>
    <t xml:space="preserve">اجمالي الطاقة الكهربائية المستوردة + الطاقة المشتراة من إقليم كردستان + الطاقة المضافة من الإستثمار </t>
  </si>
  <si>
    <t xml:space="preserve">الإستهلاك الداخلي </t>
  </si>
  <si>
    <t>إجمالي منظومة الطاقة الكهربائية في العراق</t>
  </si>
  <si>
    <t xml:space="preserve">ملاحظة : البيانات في الخلية المضللة تمثل المعدل </t>
  </si>
  <si>
    <r>
      <t xml:space="preserve">نصيب الفرد من الكهرباء في الساعة (ميكا واط.ساعة) = نصيب الفرد من الكهرباء (ميكا واط . ساعة/سنة) </t>
    </r>
    <r>
      <rPr>
        <b/>
        <sz val="10"/>
        <rFont val="Arial"/>
        <family val="2"/>
      </rPr>
      <t>÷</t>
    </r>
    <r>
      <rPr>
        <b/>
        <sz val="9"/>
        <rFont val="Arial"/>
        <family val="2"/>
      </rPr>
      <t xml:space="preserve"> (365 يوم24x ساعة)</t>
    </r>
  </si>
  <si>
    <t xml:space="preserve">جدول (3) </t>
  </si>
  <si>
    <t xml:space="preserve">جدول (4) </t>
  </si>
  <si>
    <t xml:space="preserve">جدول (6) </t>
  </si>
  <si>
    <t xml:space="preserve">جدول (7) </t>
  </si>
  <si>
    <t>* عدد السكان حسب تقديرات الجهاز المركزي للإحصاء</t>
  </si>
  <si>
    <t>المتجاوزين</t>
  </si>
  <si>
    <t xml:space="preserve">قسم إحصاءات البيئة - الجهاز المركزي للإحصاء / العراق </t>
  </si>
  <si>
    <t>جدول (5)</t>
  </si>
  <si>
    <t>إجمالي مبيعات الطاقة الكهربائية (ميكا واط . ساعة)</t>
  </si>
  <si>
    <t>أصناف الإستهلاك (ميكا واط . ساعة)</t>
  </si>
  <si>
    <t>ضائعات الطاقة الكهربائية (ميكا واط . ساعة)</t>
  </si>
  <si>
    <t>نصيب الفرد من الكهرباء المباعة (ميكا واط . ساعة / سنة)</t>
  </si>
  <si>
    <t>نصيب الفرد من الكهرباء المباعة (ميكا واط . ساعة)</t>
  </si>
  <si>
    <t>ملاحظة :  كمية إنتاج الطاقة الكهربائية بإستثناء إنتاج محطات إقليم كردستان</t>
  </si>
  <si>
    <t xml:space="preserve">2017 </t>
  </si>
  <si>
    <t>الشركة العامة</t>
  </si>
  <si>
    <t>توزيع بغداد</t>
  </si>
  <si>
    <t>توزيع الشمال</t>
  </si>
  <si>
    <t>توزيع الوسط</t>
  </si>
  <si>
    <t>توزيع الجنوب</t>
  </si>
  <si>
    <t>نسبة المشاركة %</t>
  </si>
  <si>
    <t>الطاقة المستوردة + المحطات الاستثمارية</t>
  </si>
  <si>
    <t>م.و.س/ سنة = ميكا واط . ساعة / سنة</t>
  </si>
  <si>
    <t xml:space="preserve">جدول (1) </t>
  </si>
  <si>
    <t xml:space="preserve">جدول (2) </t>
  </si>
  <si>
    <t xml:space="preserve">نصيب الفرد من الكهرباء المعدّة للبيع (م.و.س) </t>
  </si>
  <si>
    <t xml:space="preserve">جدول (8) </t>
  </si>
  <si>
    <t>نصيب الفرد من الكهرباء المعدّة للبيع (م.و.س/ سنة)</t>
  </si>
  <si>
    <t xml:space="preserve">المحطات الغازية </t>
  </si>
  <si>
    <t>المصدر : وزارة الكهرباء / الدائرة الإدارية / المعلوماتية والنظم / شعبة الإحصاء المركزي</t>
  </si>
  <si>
    <t>الصناعي</t>
  </si>
  <si>
    <t>الزراعي</t>
  </si>
  <si>
    <t>مجموع السعات التصميمية للوحدات (ميكا واط)</t>
  </si>
  <si>
    <t>مجموع السعات التصميمية للوحدات العاملة (ميكا واط)</t>
  </si>
  <si>
    <t>النسبة المئوية للضياعات</t>
  </si>
  <si>
    <r>
      <t xml:space="preserve">نصيب الفرد من الكهرباء (ميكا واط . ساعة) = نصيب الفرد من الكهرباء (ميكا واط . ساعة / سنة) </t>
    </r>
    <r>
      <rPr>
        <b/>
        <sz val="10"/>
        <rFont val="Arial"/>
        <family val="2"/>
      </rPr>
      <t>÷</t>
    </r>
    <r>
      <rPr>
        <b/>
        <sz val="9"/>
        <rFont val="Arial"/>
        <family val="2"/>
      </rPr>
      <t xml:space="preserve"> (365 يوم24x ساعة)</t>
    </r>
  </si>
  <si>
    <r>
      <t xml:space="preserve">محطات الديزل + ديزلات هونداي + ديزلات </t>
    </r>
    <r>
      <rPr>
        <b/>
        <sz val="10"/>
        <rFont val="Times New Roman"/>
        <family val="1"/>
        <scheme val="major"/>
      </rPr>
      <t>STX *</t>
    </r>
  </si>
  <si>
    <t>* تم ادراج بيانات انتاج ديزلات وزارة النفط ضمن حقل محطات الديزل</t>
  </si>
  <si>
    <t xml:space="preserve">إجمالي الإنتاج الكلّي من المحطات </t>
  </si>
  <si>
    <t>الطاقة الكهربائية المستوردة + الإستثمار</t>
  </si>
  <si>
    <t>عدد محطات إنتاج الطاقة الكهربائية العاملة حسب النوع</t>
  </si>
  <si>
    <t xml:space="preserve"> كمية الكهرباء      المستوردة + المضافة (م.و.س) </t>
  </si>
  <si>
    <r>
      <t xml:space="preserve">ملاحظة : عدد ديزلات هونداي (8) محطات ، واجمالي وحدات ديزل هونداي = (8 محطات </t>
    </r>
    <r>
      <rPr>
        <b/>
        <sz val="9"/>
        <rFont val="Calibri"/>
        <family val="2"/>
      </rPr>
      <t>×</t>
    </r>
    <r>
      <rPr>
        <b/>
        <sz val="9"/>
        <rFont val="Arial"/>
        <family val="2"/>
      </rPr>
      <t xml:space="preserve"> 12 وحدة = 96) وحدة تتوزع في (9) مواقع</t>
    </r>
  </si>
  <si>
    <t>(M.W.H)</t>
  </si>
  <si>
    <t>Table (1)</t>
  </si>
  <si>
    <t>Year</t>
  </si>
  <si>
    <t>Amount of production</t>
  </si>
  <si>
    <t>Note: Amount of electrical energy production excluding kurdistan region production stations</t>
  </si>
  <si>
    <t>Table (2)</t>
  </si>
  <si>
    <t xml:space="preserve">Total amount of generated and produced electricity (MW.H)  </t>
  </si>
  <si>
    <t xml:space="preserve">Amount of imported electricity+ barges (MW.H)  </t>
  </si>
  <si>
    <t xml:space="preserve">Amount of electricity prepared for sale (MW.H)  </t>
  </si>
  <si>
    <t xml:space="preserve">The electricity per capita prepared for sale (MW.H/Year) </t>
  </si>
  <si>
    <t>The electricity per capita prepared for sale (MW.H)</t>
  </si>
  <si>
    <t>MW.H/ year = mega watts. Hour/ year</t>
  </si>
  <si>
    <t xml:space="preserve">MW.H = mega watts. Hour  </t>
  </si>
  <si>
    <t xml:space="preserve">The electricity per capita (MW.H)=  The electricity per capita (MW.H/year)÷ (365 days × 24 hours)  </t>
  </si>
  <si>
    <t>No. of population*</t>
  </si>
  <si>
    <t>Table (3)</t>
  </si>
  <si>
    <t>Production stations</t>
  </si>
  <si>
    <t>No. of stations</t>
  </si>
  <si>
    <t>Amount of production (MW.H)</t>
  </si>
  <si>
    <t>Percentage of participation (%)</t>
  </si>
  <si>
    <t>Steam</t>
  </si>
  <si>
    <t>Hydroelectric</t>
  </si>
  <si>
    <t>Grand total</t>
  </si>
  <si>
    <t>Gaseous</t>
  </si>
  <si>
    <t>Diesel+ hundai diesels+ STX diesels</t>
  </si>
  <si>
    <t>Imported electrical energy+ Investment</t>
  </si>
  <si>
    <t>The electrical energy bought from Kurdistan region</t>
  </si>
  <si>
    <t>Grand total of electrical energy in iraq</t>
  </si>
  <si>
    <t>Grand total of production stations</t>
  </si>
  <si>
    <t>Total imported electrical energy+ the electrical energy bought from Kurdistan region+ the electrical energy added from the investment</t>
  </si>
  <si>
    <t>Source: Ministry of Electricity/ Administrative Department/ Informational and Systems/ Central Statistics Division</t>
  </si>
  <si>
    <t>* The data of diesels production of the Mimistry of Oil included within the diesel stations</t>
  </si>
  <si>
    <r>
      <t xml:space="preserve">Note: the number of hundai diesels (8) stations, and the total units = (8 stations </t>
    </r>
    <r>
      <rPr>
        <b/>
        <sz val="10"/>
        <rFont val="Times New Roman"/>
        <family val="1"/>
      </rPr>
      <t>× 12 units = 96 units) ditributed in (9) sites</t>
    </r>
  </si>
  <si>
    <t>Table (4)</t>
  </si>
  <si>
    <t>Number of stations</t>
  </si>
  <si>
    <t>Number of units</t>
  </si>
  <si>
    <t>Number of working units</t>
  </si>
  <si>
    <t>Capacity of the biggest designed unit (M.W)</t>
  </si>
  <si>
    <t>Total number of designed capacity units (M.W)</t>
  </si>
  <si>
    <t>Total number of designed capacity  for working units (M.W)</t>
  </si>
  <si>
    <t>Average amount of actual production (M.W)</t>
  </si>
  <si>
    <t xml:space="preserve">Grand total </t>
  </si>
  <si>
    <t>Diesel</t>
  </si>
  <si>
    <t>Total of Iraq</t>
  </si>
  <si>
    <t>Imported energy+ investive stations</t>
  </si>
  <si>
    <t>Table (5)</t>
  </si>
  <si>
    <t>Companies</t>
  </si>
  <si>
    <t>Governorate</t>
  </si>
  <si>
    <t>Steam stations</t>
  </si>
  <si>
    <t>Gaseous stations</t>
  </si>
  <si>
    <t>Hydroelectric stations</t>
  </si>
  <si>
    <t>Diesel stations</t>
  </si>
  <si>
    <t xml:space="preserve">Total </t>
  </si>
  <si>
    <t>Baghdad</t>
  </si>
  <si>
    <t>Diala</t>
  </si>
  <si>
    <t>Al- Anbar</t>
  </si>
  <si>
    <t>North</t>
  </si>
  <si>
    <t>Nineveh</t>
  </si>
  <si>
    <t xml:space="preserve">Salah al-Deen </t>
  </si>
  <si>
    <t>Kirkuk</t>
  </si>
  <si>
    <t>Centre</t>
  </si>
  <si>
    <t>South</t>
  </si>
  <si>
    <t xml:space="preserve">Babylon </t>
  </si>
  <si>
    <t xml:space="preserve">Kerbela </t>
  </si>
  <si>
    <t xml:space="preserve">Al_Najaf </t>
  </si>
  <si>
    <t xml:space="preserve">Al_Qadisiya </t>
  </si>
  <si>
    <t>Wasit</t>
  </si>
  <si>
    <t>Al- Muthanna</t>
  </si>
  <si>
    <t>Thi Qar</t>
  </si>
  <si>
    <t>Al- Basrah</t>
  </si>
  <si>
    <t>Maisan</t>
  </si>
  <si>
    <t>Total</t>
  </si>
  <si>
    <t>Environment Statistics Department- CSO/ Iraq</t>
  </si>
  <si>
    <t>Company</t>
  </si>
  <si>
    <t>The electrical energy loses (MW.H)</t>
  </si>
  <si>
    <t>Domestic consumption</t>
  </si>
  <si>
    <t xml:space="preserve">Amount of loses </t>
  </si>
  <si>
    <t>Total amount of loses</t>
  </si>
  <si>
    <t>Percentage</t>
  </si>
  <si>
    <t>Table (6)</t>
  </si>
  <si>
    <t>Al- Rusafa</t>
  </si>
  <si>
    <t>Al- karkh</t>
  </si>
  <si>
    <t>Al- Sader</t>
  </si>
  <si>
    <t>Total of Baghdad</t>
  </si>
  <si>
    <t>Salah al- deen</t>
  </si>
  <si>
    <t>Babylon</t>
  </si>
  <si>
    <t>Al- Najaf</t>
  </si>
  <si>
    <t>Kerbala</t>
  </si>
  <si>
    <t>Al- Qadisiyah</t>
  </si>
  <si>
    <t xml:space="preserve">Kerbala </t>
  </si>
  <si>
    <t xml:space="preserve">Al- Najaf </t>
  </si>
  <si>
    <t>Thi-qar</t>
  </si>
  <si>
    <t>Missan</t>
  </si>
  <si>
    <t>Table (7)</t>
  </si>
  <si>
    <t xml:space="preserve"> Kirkuk</t>
  </si>
  <si>
    <t>Note: Data in shaded cells represents the average</t>
  </si>
  <si>
    <t>Total sales (MW.H)</t>
  </si>
  <si>
    <t xml:space="preserve"> No. of population*</t>
  </si>
  <si>
    <t xml:space="preserve">Sold electricity per capita  (MW.H/year) </t>
  </si>
  <si>
    <t xml:space="preserve">Sold electricity per capita (MW.H) </t>
  </si>
  <si>
    <t>Table (8)</t>
  </si>
  <si>
    <t xml:space="preserve">Total amount of electrical energy sales (MW.H) </t>
  </si>
  <si>
    <t>Consumption types (MW.H)</t>
  </si>
  <si>
    <t>Domestic</t>
  </si>
  <si>
    <t>Commercial</t>
  </si>
  <si>
    <t>Governmental</t>
  </si>
  <si>
    <t>Agricultural</t>
  </si>
  <si>
    <t>Industrial</t>
  </si>
  <si>
    <t>Abusers</t>
  </si>
  <si>
    <t>Baghdad distribution</t>
  </si>
  <si>
    <t>North distribution</t>
  </si>
  <si>
    <t>Centre distribution</t>
  </si>
  <si>
    <t>South distribution</t>
  </si>
  <si>
    <t>Number of working electrical energy production stations by type</t>
  </si>
  <si>
    <r>
      <t xml:space="preserve">The electricity per capita in Hour (MW.H)= the electricity per capita (MW.H/year) </t>
    </r>
    <r>
      <rPr>
        <b/>
        <sz val="10"/>
        <rFont val="Times New Roman"/>
        <family val="1"/>
      </rPr>
      <t xml:space="preserve">÷ </t>
    </r>
    <r>
      <rPr>
        <b/>
        <sz val="9"/>
        <rFont val="Times New Roman"/>
        <family val="1"/>
      </rPr>
      <t>(365 days × 24 hour)</t>
    </r>
  </si>
  <si>
    <t>* No. of population according to CSO estimates</t>
  </si>
  <si>
    <t>عدد محطات إنتاج الطاقة الكهربائية العاملة والكمية المنتجة منها ونسبة المشاركة في المنظومة الكهربائية لسنة 2022</t>
  </si>
  <si>
    <t>Number of working electrical energy production stations, the produced amount and the percentage of participation for 2022</t>
  </si>
  <si>
    <t>ديزلات ساندة</t>
  </si>
  <si>
    <t>محطات ديزل (الكهرباء)</t>
  </si>
  <si>
    <t>كمية الطاقة الكهربائية المستلمة من مديريات النقل (الكهرباء المعدّة للبيع) وكمية الضائعات ونسبها المئوية وإجمالي مبيعات الطاقة الكهربائية حسب الشركة والمحافظة لسنة 2022</t>
  </si>
  <si>
    <r>
      <t>كمية الطاقة الكهربائية المستلمة من</t>
    </r>
    <r>
      <rPr>
        <b/>
        <u val="singleAccounting"/>
        <sz val="9"/>
        <rFont val="Arial"/>
        <family val="2"/>
      </rPr>
      <t xml:space="preserve"> شركات</t>
    </r>
    <r>
      <rPr>
        <b/>
        <sz val="9"/>
        <rFont val="Arial"/>
        <family val="2"/>
      </rPr>
      <t xml:space="preserve"> النقل </t>
    </r>
  </si>
  <si>
    <t>كمية الطاقة المولدة من الديزل</t>
  </si>
  <si>
    <t xml:space="preserve">Amount of Energy generated from diesel </t>
  </si>
  <si>
    <t>توزيع الفرات الاوسط</t>
  </si>
  <si>
    <t>Amount of electrical energy from the transport directories (electricity prepared for sale), amount of loses and their percentage and the total amount of electrical energy sales by company and governorate for 2022</t>
  </si>
  <si>
    <t xml:space="preserve">Note: sold energy= (energy prepared for sale+ energy from diesel) - (Domestic consumption + loses) </t>
  </si>
  <si>
    <t>نصيب الفرد من مبيعات الطاقة الكهربائية حسب المحافظة لسنة 2022</t>
  </si>
  <si>
    <t>Sold electrical energy per capita by governorate for 2022</t>
  </si>
  <si>
    <t>* No. of population according to CSO estimates (excluding kurdistan region), for (2017) and based on what Iraq winessed of unstable security conditions, new population projections were prepared based on population hypotheses compatable with the country's situation concerning fertility reduction and life expectancy at birth</t>
  </si>
  <si>
    <t>Total amount of generated and imported electricity prepared for sale and the electricity prepeared for sale per capita for (2017-2022)</t>
  </si>
  <si>
    <t>كمية الطاقة الكهربائية الإجمالية المنتجة المولدة والمستوردة والمعدة للبيع ونصيب الفرد من الكهرباء المعدة للبيع للسنوات (2017 ــ 2022)</t>
  </si>
  <si>
    <t>كمية انتاج الطاقة الكهربائية للسنوت (2017-2022)</t>
  </si>
  <si>
    <t>Amount of electrical energy Production for (2017-2022)</t>
  </si>
  <si>
    <t>عدد محطات ووحدات إنتاج الطاقة الكهربائية العاملة والسعة التصميمية للوحدات ومعدل الإنتاج الفعلي منها ونسبة المشاركة لسنة 2022</t>
  </si>
  <si>
    <t>Number of working electrical energy production stations and units, their designed capacity, the average of actual production and the percentage of participation for 2022</t>
  </si>
  <si>
    <t>توزيع مبيعات الطاقة الكهربائية حسب أصناف الإستهلاك ونسبها المئوية موزّعة حسب الشركة والمحافظة لسنة 2022</t>
  </si>
  <si>
    <t>Distribution of electrical energy sales by consumption type and its pecentage distributed by company and governorates for 2022</t>
  </si>
  <si>
    <t>** Represents the electrical energy bought from Kurdistan region, the electrical energy imported from the neighboring countries and the energy added from investment, noting that there is no electrical energy from barges for (2017, 2018, 2019, 2020, 2021 and 2022) due to the financial crisis</t>
  </si>
  <si>
    <t>** تمثل الطاقة الكهربائية المشتراة من إقليم كردستان والطاقة المستوردة من دول الجوار والطاقة المضافة من الاستثمار مع العلم بعدم وجود طاقة كهربائية من (البارجات) خلال السنوات (2017 ، 2018 ، 2019 ، 2020 ، 2021، 2022) بسبب الازمة المالية وإنهاء عقد الشركة</t>
  </si>
  <si>
    <t xml:space="preserve">* عدد السكان حسب تقديرات الجهاز المركزي للإحصاء (عدا إقليم كردستان)، وبالنسبة لسنة (2017) ، ونتيجة لما شهده العراق من احداث امنية ، تم إعداد إسقاطات سكانية جديدة بناءاً على فرضيات سكانية تتلائم مع واقع البلد من حيث تخفيض الخصوبة وتوقع العمرعند الولادة </t>
  </si>
  <si>
    <t>عدد محطات إنتاج الطاقة الكهربائية العاملة حسب النوع والشركة والمحافظة لسنة 2022</t>
  </si>
  <si>
    <t>Total number of working electrical energy production stations by type, company and governorate for 2022</t>
  </si>
  <si>
    <t xml:space="preserve">Middle Euphrates </t>
  </si>
  <si>
    <t>Middle Euphrates distribution</t>
  </si>
  <si>
    <t>Diesels (Electrical)</t>
  </si>
  <si>
    <t>مجموع الطاقة الكهربائية (المعدّة للبيع)</t>
  </si>
  <si>
    <t>كمية الضائعات</t>
  </si>
  <si>
    <t>مجموع كمية الضائعات</t>
  </si>
  <si>
    <t xml:space="preserve">Amount of electrical energy from the transport directorates </t>
  </si>
  <si>
    <t>Total amount of electrical energy (prepeared for sale)</t>
  </si>
  <si>
    <t>Total amount of electrical energy sales from the distribution companies (MW.H)</t>
  </si>
  <si>
    <t>Amount of electrical energy from the transport companies</t>
  </si>
  <si>
    <t>إجمالي مبيعات الطاقة الكهربائية من شركات التوزيع (ميكا واط . ساعة)</t>
  </si>
  <si>
    <t xml:space="preserve">ملاحظة : مبيعات الطاقة الكهربائية من شركات التوزيع (الطاقة المباعة) = (الطاقة المستلمة من شركات النقل "المعدة للبيع" + الطاقة المولدة من الديزل) - (الاستهلاك الداخلي + الضياعات) </t>
  </si>
  <si>
    <t>* Number of Hundai diesel stations (8) distributed on (9) sites, the total number of diesel stations reached (17) small stations. So the total number of production stations reached (70) stations</t>
  </si>
  <si>
    <t>معدل الإنتاج الفعلّي    (ميكا واط)</t>
  </si>
  <si>
    <t>اجمالي محطات الديزل (الكهرباء)</t>
  </si>
  <si>
    <t>توزيع الفرات الأوسط</t>
  </si>
  <si>
    <t>* عدد محطات ديزلات هونداي(8) محطات تتوزع في (9) مواقع وبهذا يصبح عدد محطات الديزل الكلي (17) محطة و,لم تدرج في الجدول لكونها محطات صغيرة، اي ان مجموع المحطات للإنتاج الكلّي يساوي (70) محطة انتاج الطاقة الكهربائية</t>
  </si>
  <si>
    <t xml:space="preserve"> الطاقة الكهربائية المستلمة من شركات النقل </t>
  </si>
  <si>
    <t>انتاج الشمالية</t>
  </si>
  <si>
    <t>انتاج الوسطى</t>
  </si>
  <si>
    <t>North Production</t>
  </si>
  <si>
    <t>Center Production</t>
  </si>
  <si>
    <t>South Production</t>
  </si>
  <si>
    <t>Middle Euphrates Production</t>
  </si>
  <si>
    <t>انتاج الجنوبية</t>
  </si>
  <si>
    <t>انتاج الفرات الأوسط</t>
  </si>
</sst>
</file>

<file path=xl/styles.xml><?xml version="1.0" encoding="utf-8"?>
<styleSheet xmlns="http://schemas.openxmlformats.org/spreadsheetml/2006/main">
  <numFmts count="6">
    <numFmt numFmtId="164" formatCode="_-* #,##0.00_-;\-* #,##0.00_-;_-* &quot;-&quot;??_-;_-@_-"/>
    <numFmt numFmtId="165" formatCode="0.00000"/>
    <numFmt numFmtId="166" formatCode="0.0"/>
    <numFmt numFmtId="167" formatCode="#,##0.0"/>
    <numFmt numFmtId="168" formatCode="_-* #,##0_-;\-* #,##0_-;_-* &quot;-&quot;??_-;_-@_-"/>
    <numFmt numFmtId="169" formatCode="#,##0.00000"/>
  </numFmts>
  <fonts count="30">
    <font>
      <sz val="10"/>
      <name val="Arial"/>
    </font>
    <font>
      <sz val="10"/>
      <name val="Arial"/>
      <family val="2"/>
    </font>
    <font>
      <b/>
      <sz val="12"/>
      <name val="Simplified Arabic"/>
      <family val="1"/>
    </font>
    <font>
      <sz val="8"/>
      <name val="Arial"/>
      <family val="2"/>
    </font>
    <font>
      <b/>
      <sz val="10"/>
      <name val="Simplified Arabic"/>
      <family val="1"/>
    </font>
    <font>
      <b/>
      <sz val="12"/>
      <name val="Arial"/>
      <family val="2"/>
    </font>
    <font>
      <b/>
      <sz val="10"/>
      <name val="Times New Roman"/>
      <family val="1"/>
    </font>
    <font>
      <b/>
      <sz val="9"/>
      <name val="Arial"/>
      <family val="2"/>
    </font>
    <font>
      <b/>
      <sz val="10"/>
      <name val="Arial"/>
      <family val="2"/>
    </font>
    <font>
      <b/>
      <sz val="9"/>
      <name val="Times New Roman"/>
      <family val="1"/>
    </font>
    <font>
      <b/>
      <sz val="10"/>
      <color theme="0"/>
      <name val="Arial"/>
      <family val="2"/>
    </font>
    <font>
      <b/>
      <sz val="10"/>
      <color theme="1"/>
      <name val="Arial"/>
      <family val="2"/>
    </font>
    <font>
      <b/>
      <sz val="9"/>
      <color rgb="FF632523"/>
      <name val="Arial"/>
      <family val="2"/>
    </font>
    <font>
      <sz val="10"/>
      <color rgb="FF632523"/>
      <name val="Arial"/>
      <family val="2"/>
    </font>
    <font>
      <b/>
      <sz val="9"/>
      <color rgb="FF632523"/>
      <name val="Times New Roman"/>
      <family val="1"/>
    </font>
    <font>
      <b/>
      <sz val="12"/>
      <color rgb="FF632523"/>
      <name val="Arial"/>
      <family val="2"/>
    </font>
    <font>
      <b/>
      <sz val="10"/>
      <color theme="1"/>
      <name val="Times New Roman"/>
      <family val="1"/>
    </font>
    <font>
      <b/>
      <sz val="9"/>
      <color theme="1"/>
      <name val="Arial"/>
      <family val="2"/>
    </font>
    <font>
      <b/>
      <sz val="10"/>
      <color theme="0"/>
      <name val="Arial"/>
      <family val="2"/>
      <scheme val="minor"/>
    </font>
    <font>
      <b/>
      <sz val="10"/>
      <name val="Arial"/>
      <family val="2"/>
      <scheme val="minor"/>
    </font>
    <font>
      <b/>
      <sz val="10"/>
      <name val="Times New Roman"/>
      <family val="1"/>
      <scheme val="major"/>
    </font>
    <font>
      <b/>
      <sz val="11"/>
      <name val="Arial"/>
      <family val="2"/>
    </font>
    <font>
      <sz val="16"/>
      <name val="Arial"/>
      <family val="2"/>
    </font>
    <font>
      <b/>
      <sz val="9"/>
      <name val="Calibri"/>
      <family val="2"/>
    </font>
    <font>
      <b/>
      <sz val="10"/>
      <color theme="0"/>
      <name val="Times New Roman"/>
      <family val="1"/>
    </font>
    <font>
      <b/>
      <sz val="12"/>
      <name val="Times New Roman"/>
      <family val="1"/>
    </font>
    <font>
      <b/>
      <sz val="11"/>
      <name val="Times New Roman"/>
      <family val="1"/>
    </font>
    <font>
      <sz val="9"/>
      <name val="Arial"/>
      <family val="2"/>
    </font>
    <font>
      <sz val="12"/>
      <name val="Times New Roman"/>
      <family val="1"/>
    </font>
    <font>
      <b/>
      <u val="singleAccounting"/>
      <sz val="9"/>
      <name val="Arial"/>
      <family val="2"/>
    </font>
  </fonts>
  <fills count="12">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DE9FD"/>
        <bgColor indexed="64"/>
      </patternFill>
    </fill>
    <fill>
      <patternFill patternType="solid">
        <fgColor rgb="FFFFFF00"/>
        <bgColor indexed="64"/>
      </patternFill>
    </fill>
    <fill>
      <patternFill patternType="solid">
        <fgColor rgb="FFF2E5FF"/>
        <bgColor indexed="64"/>
      </patternFill>
    </fill>
    <fill>
      <patternFill patternType="solid">
        <fgColor rgb="FF56426E"/>
        <bgColor indexed="64"/>
      </patternFill>
    </fill>
    <fill>
      <patternFill patternType="solid">
        <fgColor rgb="FFDBB7FF"/>
        <bgColor indexed="64"/>
      </patternFill>
    </fill>
    <fill>
      <patternFill patternType="solid">
        <fgColor theme="7" tint="0.39997558519241921"/>
        <bgColor indexed="64"/>
      </patternFill>
    </fill>
  </fills>
  <borders count="17">
    <border>
      <left/>
      <right/>
      <top/>
      <bottom/>
      <diagonal/>
    </border>
    <border>
      <left/>
      <right/>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diagonal/>
    </border>
    <border>
      <left/>
      <right/>
      <top style="double">
        <color indexed="64"/>
      </top>
      <bottom/>
      <diagonal/>
    </border>
    <border>
      <left/>
      <right/>
      <top style="thin">
        <color indexed="64"/>
      </top>
      <bottom style="double">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494">
    <xf numFmtId="0" fontId="0" fillId="0" borderId="0" xfId="0"/>
    <xf numFmtId="0" fontId="2" fillId="0" borderId="0" xfId="0" applyFont="1" applyAlignment="1">
      <alignment horizontal="center" vertical="center" wrapText="1"/>
    </xf>
    <xf numFmtId="164" fontId="0" fillId="0" borderId="0" xfId="1" applyFont="1"/>
    <xf numFmtId="0" fontId="0" fillId="0" borderId="0" xfId="0" applyNumberFormat="1"/>
    <xf numFmtId="164" fontId="7" fillId="0" borderId="0" xfId="1" applyFont="1" applyBorder="1" applyAlignment="1">
      <alignment horizontal="right" vertical="center" readingOrder="2"/>
    </xf>
    <xf numFmtId="0" fontId="6" fillId="0" borderId="4" xfId="0" applyFont="1" applyFill="1" applyBorder="1" applyAlignment="1">
      <alignment horizontal="right" vertical="center" wrapText="1"/>
    </xf>
    <xf numFmtId="0" fontId="8" fillId="0" borderId="6" xfId="0" applyFont="1" applyBorder="1" applyAlignment="1">
      <alignment horizontal="right" vertical="center" wrapText="1"/>
    </xf>
    <xf numFmtId="1" fontId="6" fillId="0" borderId="0" xfId="1" applyNumberFormat="1" applyFont="1" applyFill="1" applyBorder="1" applyAlignment="1">
      <alignment horizontal="left" vertical="center" wrapText="1" readingOrder="2"/>
    </xf>
    <xf numFmtId="1" fontId="6" fillId="0" borderId="2" xfId="1" applyNumberFormat="1" applyFont="1" applyFill="1" applyBorder="1" applyAlignment="1">
      <alignment horizontal="left" vertical="center" wrapText="1" readingOrder="2"/>
    </xf>
    <xf numFmtId="1" fontId="6" fillId="0" borderId="0" xfId="1" applyNumberFormat="1" applyFont="1" applyBorder="1" applyAlignment="1">
      <alignment horizontal="left" vertical="center" wrapText="1" readingOrder="2"/>
    </xf>
    <xf numFmtId="1" fontId="6" fillId="0" borderId="2" xfId="1" applyNumberFormat="1" applyFont="1" applyBorder="1" applyAlignment="1">
      <alignment horizontal="left" vertical="center" wrapText="1" readingOrder="2"/>
    </xf>
    <xf numFmtId="167" fontId="6" fillId="0" borderId="2" xfId="1" applyNumberFormat="1" applyFont="1" applyBorder="1" applyAlignment="1">
      <alignment horizontal="left" vertical="center" wrapText="1" readingOrder="2"/>
    </xf>
    <xf numFmtId="3" fontId="6" fillId="0" borderId="0" xfId="1" applyNumberFormat="1" applyFont="1" applyBorder="1" applyAlignment="1">
      <alignment horizontal="left" vertical="center" wrapText="1" readingOrder="2"/>
    </xf>
    <xf numFmtId="3" fontId="6" fillId="0" borderId="2" xfId="1" applyNumberFormat="1" applyFont="1" applyBorder="1" applyAlignment="1">
      <alignment horizontal="left" vertical="center" wrapText="1" readingOrder="2"/>
    </xf>
    <xf numFmtId="167" fontId="6" fillId="0" borderId="0" xfId="1" applyNumberFormat="1" applyFont="1" applyFill="1" applyBorder="1" applyAlignment="1">
      <alignment horizontal="left" vertical="center" wrapText="1" readingOrder="2"/>
    </xf>
    <xf numFmtId="3" fontId="6" fillId="0" borderId="4" xfId="0" applyNumberFormat="1" applyFont="1" applyFill="1" applyBorder="1" applyAlignment="1">
      <alignment horizontal="left" vertical="center" wrapText="1"/>
    </xf>
    <xf numFmtId="0" fontId="6" fillId="0" borderId="8"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7" fillId="0" borderId="0" xfId="0" applyFont="1" applyBorder="1" applyAlignment="1">
      <alignment horizontal="right" vertical="center" wrapText="1"/>
    </xf>
    <xf numFmtId="0" fontId="8" fillId="3" borderId="13" xfId="0" applyFont="1" applyFill="1" applyBorder="1" applyAlignment="1">
      <alignment horizontal="right" vertical="center" wrapText="1"/>
    </xf>
    <xf numFmtId="0" fontId="6" fillId="0" borderId="13" xfId="0" applyFont="1" applyBorder="1" applyAlignment="1">
      <alignment horizontal="right" vertical="center" wrapText="1"/>
    </xf>
    <xf numFmtId="0" fontId="8" fillId="2" borderId="10" xfId="0" applyFont="1" applyFill="1" applyBorder="1" applyAlignment="1">
      <alignment horizontal="right" vertical="center"/>
    </xf>
    <xf numFmtId="164" fontId="8" fillId="2" borderId="10" xfId="1" applyFont="1" applyFill="1" applyBorder="1" applyAlignment="1">
      <alignment horizontal="right" vertical="center" wrapText="1"/>
    </xf>
    <xf numFmtId="164" fontId="0" fillId="0" borderId="11" xfId="1" applyFont="1" applyBorder="1"/>
    <xf numFmtId="0" fontId="0" fillId="0" borderId="11" xfId="0" applyBorder="1"/>
    <xf numFmtId="167" fontId="6" fillId="0" borderId="0" xfId="1" applyNumberFormat="1" applyFont="1" applyBorder="1" applyAlignment="1">
      <alignment horizontal="left" vertical="center" wrapText="1" readingOrder="2"/>
    </xf>
    <xf numFmtId="3" fontId="6" fillId="0" borderId="13" xfId="1" applyNumberFormat="1" applyFont="1" applyBorder="1" applyAlignment="1">
      <alignment horizontal="left" vertical="center" wrapText="1" readingOrder="2"/>
    </xf>
    <xf numFmtId="1" fontId="6" fillId="0" borderId="13" xfId="1" applyNumberFormat="1" applyFont="1" applyBorder="1" applyAlignment="1">
      <alignment horizontal="left" vertical="center" wrapText="1" readingOrder="2"/>
    </xf>
    <xf numFmtId="3" fontId="6" fillId="0" borderId="13" xfId="1" applyNumberFormat="1" applyFont="1" applyFill="1" applyBorder="1" applyAlignment="1">
      <alignment horizontal="left" vertical="center" wrapText="1" readingOrder="2"/>
    </xf>
    <xf numFmtId="1" fontId="6" fillId="0" borderId="13" xfId="1" applyNumberFormat="1" applyFont="1" applyFill="1" applyBorder="1" applyAlignment="1">
      <alignment horizontal="left" vertical="center" wrapText="1" readingOrder="2"/>
    </xf>
    <xf numFmtId="167" fontId="6" fillId="0" borderId="13" xfId="1" applyNumberFormat="1" applyFont="1" applyFill="1" applyBorder="1" applyAlignment="1">
      <alignment horizontal="left" vertical="center" wrapText="1" readingOrder="2"/>
    </xf>
    <xf numFmtId="164" fontId="7" fillId="0" borderId="0" xfId="1" applyFont="1" applyBorder="1" applyAlignment="1">
      <alignment horizontal="right" vertical="center" wrapText="1" readingOrder="1"/>
    </xf>
    <xf numFmtId="0" fontId="0" fillId="0" borderId="13" xfId="0" applyBorder="1"/>
    <xf numFmtId="0" fontId="2" fillId="0" borderId="2" xfId="0" applyFont="1" applyBorder="1" applyAlignment="1">
      <alignment horizontal="center" vertical="center" wrapText="1"/>
    </xf>
    <xf numFmtId="164" fontId="7" fillId="0" borderId="2" xfId="1" applyFont="1" applyBorder="1" applyAlignment="1">
      <alignment horizontal="right"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168" fontId="6" fillId="0" borderId="13" xfId="1" applyNumberFormat="1" applyFont="1" applyBorder="1"/>
    <xf numFmtId="1" fontId="6" fillId="4" borderId="2" xfId="1" applyNumberFormat="1" applyFont="1" applyFill="1" applyBorder="1" applyAlignment="1">
      <alignment horizontal="left" vertical="center" wrapText="1" readingOrder="2"/>
    </xf>
    <xf numFmtId="1" fontId="6" fillId="4" borderId="8" xfId="1" applyNumberFormat="1" applyFont="1" applyFill="1" applyBorder="1" applyAlignment="1">
      <alignment horizontal="left" vertical="center" wrapText="1" readingOrder="2"/>
    </xf>
    <xf numFmtId="0" fontId="7" fillId="0" borderId="3" xfId="0" applyFont="1" applyBorder="1" applyAlignment="1">
      <alignment vertical="center" wrapText="1"/>
    </xf>
    <xf numFmtId="3" fontId="6" fillId="0" borderId="2" xfId="1" applyNumberFormat="1" applyFont="1" applyBorder="1" applyAlignment="1">
      <alignment horizontal="left" vertical="center" wrapText="1"/>
    </xf>
    <xf numFmtId="0" fontId="5" fillId="0" borderId="0" xfId="0" applyFont="1" applyAlignment="1">
      <alignment horizontal="center" vertical="center" wrapText="1"/>
    </xf>
    <xf numFmtId="0" fontId="0" fillId="5" borderId="0" xfId="0" applyFill="1"/>
    <xf numFmtId="0" fontId="5" fillId="0" borderId="0" xfId="0" applyFont="1" applyAlignment="1">
      <alignment vertical="center" wrapText="1"/>
    </xf>
    <xf numFmtId="3" fontId="6" fillId="0" borderId="6" xfId="0" applyNumberFormat="1" applyFont="1" applyFill="1" applyBorder="1" applyAlignment="1">
      <alignment vertical="center" wrapText="1"/>
    </xf>
    <xf numFmtId="0" fontId="5" fillId="0" borderId="12" xfId="0" applyFont="1" applyBorder="1" applyAlignment="1">
      <alignment vertical="center" wrapText="1"/>
    </xf>
    <xf numFmtId="164" fontId="5" fillId="0" borderId="0" xfId="1" applyFont="1" applyAlignment="1">
      <alignment vertical="center" wrapText="1"/>
    </xf>
    <xf numFmtId="0" fontId="9" fillId="0" borderId="11" xfId="0" applyFont="1" applyBorder="1" applyAlignment="1">
      <alignment vertical="center" wrapText="1"/>
    </xf>
    <xf numFmtId="0" fontId="0" fillId="0" borderId="0" xfId="0" applyBorder="1" applyAlignment="1">
      <alignment horizontal="right"/>
    </xf>
    <xf numFmtId="0" fontId="6" fillId="0" borderId="4" xfId="0" applyFont="1" applyBorder="1" applyAlignment="1">
      <alignment horizontal="right" vertical="center"/>
    </xf>
    <xf numFmtId="164" fontId="8" fillId="0" borderId="9" xfId="1" applyFont="1" applyBorder="1" applyAlignment="1">
      <alignment horizontal="right" vertical="center" wrapText="1"/>
    </xf>
    <xf numFmtId="164" fontId="8" fillId="0" borderId="2" xfId="1" applyFont="1" applyBorder="1" applyAlignment="1">
      <alignment horizontal="right" vertical="center" wrapText="1"/>
    </xf>
    <xf numFmtId="164" fontId="8" fillId="0" borderId="7" xfId="1" applyFont="1" applyBorder="1" applyAlignment="1">
      <alignment horizontal="right" vertical="center" wrapText="1"/>
    </xf>
    <xf numFmtId="164" fontId="8" fillId="0" borderId="4" xfId="1" applyFont="1" applyBorder="1" applyAlignment="1">
      <alignment horizontal="right" vertical="center" wrapText="1"/>
    </xf>
    <xf numFmtId="0" fontId="0" fillId="7" borderId="0" xfId="0" applyFill="1"/>
    <xf numFmtId="164" fontId="8" fillId="4" borderId="2" xfId="1" applyFont="1" applyFill="1" applyBorder="1" applyAlignment="1">
      <alignment horizontal="right" vertical="center" wrapText="1"/>
    </xf>
    <xf numFmtId="0" fontId="0" fillId="0" borderId="0" xfId="0" applyFill="1"/>
    <xf numFmtId="2" fontId="6" fillId="0" borderId="4" xfId="0" applyNumberFormat="1" applyFont="1" applyFill="1" applyBorder="1" applyAlignment="1">
      <alignment horizontal="left" vertical="center" wrapText="1" readingOrder="2"/>
    </xf>
    <xf numFmtId="0" fontId="1" fillId="0" borderId="0" xfId="0" applyFont="1"/>
    <xf numFmtId="0" fontId="13" fillId="0" borderId="0" xfId="0" applyFont="1"/>
    <xf numFmtId="0" fontId="12" fillId="0" borderId="0" xfId="0" applyFont="1" applyBorder="1" applyAlignment="1">
      <alignment horizontal="right" vertical="center" wrapText="1"/>
    </xf>
    <xf numFmtId="0" fontId="15" fillId="0" borderId="0" xfId="0" applyFont="1" applyAlignment="1">
      <alignment horizontal="center" vertical="center" wrapText="1"/>
    </xf>
    <xf numFmtId="3" fontId="6" fillId="4" borderId="4" xfId="0" applyNumberFormat="1" applyFont="1" applyFill="1" applyBorder="1" applyAlignment="1">
      <alignment horizontal="left" vertical="center" wrapText="1"/>
    </xf>
    <xf numFmtId="3" fontId="6" fillId="4" borderId="2" xfId="1" applyNumberFormat="1" applyFont="1" applyFill="1" applyBorder="1" applyAlignment="1">
      <alignment vertical="center" wrapText="1" readingOrder="2"/>
    </xf>
    <xf numFmtId="3" fontId="6" fillId="4" borderId="0" xfId="1" applyNumberFormat="1" applyFont="1" applyFill="1" applyBorder="1" applyAlignment="1">
      <alignment vertical="center" wrapText="1" readingOrder="2"/>
    </xf>
    <xf numFmtId="3" fontId="6" fillId="4" borderId="8" xfId="1" applyNumberFormat="1" applyFont="1" applyFill="1" applyBorder="1" applyAlignment="1">
      <alignment vertical="center" wrapText="1" readingOrder="2"/>
    </xf>
    <xf numFmtId="3" fontId="6" fillId="4" borderId="9" xfId="1" applyNumberFormat="1" applyFont="1" applyFill="1" applyBorder="1" applyAlignment="1">
      <alignment vertical="center" wrapText="1" readingOrder="2"/>
    </xf>
    <xf numFmtId="1" fontId="6" fillId="0" borderId="13" xfId="0" applyNumberFormat="1" applyFont="1" applyFill="1" applyBorder="1" applyAlignment="1">
      <alignment horizontal="left" vertical="center" wrapText="1"/>
    </xf>
    <xf numFmtId="3" fontId="6" fillId="4" borderId="6" xfId="0" applyNumberFormat="1" applyFont="1" applyFill="1" applyBorder="1" applyAlignment="1">
      <alignment vertical="center" wrapText="1"/>
    </xf>
    <xf numFmtId="166" fontId="6" fillId="0" borderId="0" xfId="0" applyNumberFormat="1" applyFont="1" applyFill="1" applyBorder="1" applyAlignment="1">
      <alignment horizontal="left" vertical="center" wrapText="1"/>
    </xf>
    <xf numFmtId="3" fontId="6" fillId="4" borderId="0" xfId="1" applyNumberFormat="1" applyFont="1" applyFill="1" applyBorder="1" applyAlignment="1">
      <alignment horizontal="left" vertical="center" wrapText="1" readingOrder="2"/>
    </xf>
    <xf numFmtId="3" fontId="6" fillId="4" borderId="8" xfId="1" applyNumberFormat="1" applyFont="1" applyFill="1" applyBorder="1" applyAlignment="1">
      <alignment horizontal="left" vertical="center" wrapText="1" readingOrder="2"/>
    </xf>
    <xf numFmtId="3" fontId="6" fillId="4" borderId="2" xfId="1" applyNumberFormat="1" applyFont="1" applyFill="1" applyBorder="1" applyAlignment="1">
      <alignment horizontal="left" vertical="center" wrapText="1" readingOrder="2"/>
    </xf>
    <xf numFmtId="3" fontId="6" fillId="4" borderId="4" xfId="1" applyNumberFormat="1" applyFont="1" applyFill="1" applyBorder="1" applyAlignment="1">
      <alignment horizontal="left" vertical="center" wrapText="1" readingOrder="2"/>
    </xf>
    <xf numFmtId="3" fontId="6" fillId="4" borderId="11" xfId="1" applyNumberFormat="1" applyFont="1" applyFill="1" applyBorder="1" applyAlignment="1">
      <alignment horizontal="left" vertical="center" wrapText="1" readingOrder="2"/>
    </xf>
    <xf numFmtId="3" fontId="6" fillId="4" borderId="7" xfId="1" applyNumberFormat="1" applyFont="1" applyFill="1" applyBorder="1" applyAlignment="1">
      <alignment horizontal="left" vertical="center" wrapText="1" readingOrder="2"/>
    </xf>
    <xf numFmtId="164" fontId="7" fillId="6" borderId="14" xfId="1" applyFont="1" applyFill="1" applyBorder="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center"/>
    </xf>
    <xf numFmtId="0" fontId="8" fillId="0" borderId="14" xfId="0" applyFont="1" applyBorder="1" applyAlignment="1">
      <alignment horizontal="center"/>
    </xf>
    <xf numFmtId="1" fontId="11" fillId="0" borderId="14" xfId="0" applyNumberFormat="1" applyFont="1" applyBorder="1" applyAlignment="1">
      <alignment horizontal="center" vertical="center"/>
    </xf>
    <xf numFmtId="166" fontId="8" fillId="0" borderId="14" xfId="0" applyNumberFormat="1" applyFont="1" applyBorder="1" applyAlignment="1">
      <alignment horizontal="center"/>
    </xf>
    <xf numFmtId="0" fontId="8" fillId="0" borderId="0" xfId="0" applyNumberFormat="1" applyFont="1" applyAlignment="1">
      <alignment horizontal="center"/>
    </xf>
    <xf numFmtId="3" fontId="6" fillId="4" borderId="4" xfId="0" applyNumberFormat="1" applyFont="1" applyFill="1" applyBorder="1" applyAlignment="1">
      <alignment vertical="center" wrapText="1"/>
    </xf>
    <xf numFmtId="3" fontId="6" fillId="4" borderId="13" xfId="0" applyNumberFormat="1" applyFont="1" applyFill="1" applyBorder="1" applyAlignment="1">
      <alignment vertical="center" wrapText="1"/>
    </xf>
    <xf numFmtId="165" fontId="6" fillId="0" borderId="4" xfId="0" applyNumberFormat="1" applyFont="1" applyBorder="1" applyAlignment="1">
      <alignment horizontal="left" vertical="center" wrapText="1"/>
    </xf>
    <xf numFmtId="165" fontId="6" fillId="0" borderId="2" xfId="0" applyNumberFormat="1" applyFont="1" applyBorder="1" applyAlignment="1">
      <alignment horizontal="left" vertical="center" wrapText="1"/>
    </xf>
    <xf numFmtId="165" fontId="6" fillId="0" borderId="7" xfId="0" applyNumberFormat="1" applyFont="1" applyBorder="1" applyAlignment="1">
      <alignment horizontal="left" vertical="center" wrapText="1"/>
    </xf>
    <xf numFmtId="165" fontId="6" fillId="0" borderId="0" xfId="0" applyNumberFormat="1" applyFont="1" applyBorder="1" applyAlignment="1">
      <alignment horizontal="left" vertical="center" wrapText="1"/>
    </xf>
    <xf numFmtId="4" fontId="6" fillId="0" borderId="2" xfId="1" applyNumberFormat="1" applyFont="1" applyBorder="1" applyAlignment="1">
      <alignment horizontal="left" vertical="center" wrapText="1"/>
    </xf>
    <xf numFmtId="4" fontId="6" fillId="0" borderId="4" xfId="1" applyNumberFormat="1" applyFont="1" applyBorder="1" applyAlignment="1">
      <alignment horizontal="left" vertical="center" wrapText="1"/>
    </xf>
    <xf numFmtId="164" fontId="21" fillId="0" borderId="0" xfId="1" applyFont="1" applyAlignment="1">
      <alignment vertical="center" wrapText="1"/>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Border="1" applyAlignment="1">
      <alignment horizontal="right" vertical="center" wrapText="1"/>
    </xf>
    <xf numFmtId="164" fontId="1" fillId="0" borderId="0" xfId="1" applyFont="1"/>
    <xf numFmtId="0" fontId="7" fillId="0" borderId="0" xfId="0" applyFont="1" applyAlignment="1">
      <alignment vertical="center" wrapText="1"/>
    </xf>
    <xf numFmtId="0" fontId="8" fillId="0" borderId="0" xfId="0" applyFont="1" applyAlignment="1">
      <alignment horizontal="center" vertical="center"/>
    </xf>
    <xf numFmtId="0" fontId="8" fillId="0" borderId="0" xfId="0" applyNumberFormat="1" applyFont="1" applyAlignment="1">
      <alignment horizontal="center" vertical="center"/>
    </xf>
    <xf numFmtId="0" fontId="1" fillId="0" borderId="0" xfId="0" applyNumberFormat="1" applyFont="1"/>
    <xf numFmtId="3" fontId="6" fillId="8" borderId="13" xfId="1" applyNumberFormat="1" applyFont="1" applyFill="1" applyBorder="1" applyAlignment="1">
      <alignment horizontal="left" vertical="center" wrapText="1" readingOrder="2"/>
    </xf>
    <xf numFmtId="3" fontId="16" fillId="8" borderId="13" xfId="1" applyNumberFormat="1" applyFont="1" applyFill="1" applyBorder="1" applyAlignment="1">
      <alignment horizontal="left" vertical="center" wrapText="1" readingOrder="2"/>
    </xf>
    <xf numFmtId="166" fontId="6" fillId="8" borderId="13" xfId="1" applyNumberFormat="1" applyFont="1" applyFill="1" applyBorder="1" applyAlignment="1">
      <alignment horizontal="left" vertical="center" wrapText="1" readingOrder="2"/>
    </xf>
    <xf numFmtId="0" fontId="5" fillId="0" borderId="12" xfId="0" quotePrefix="1" applyFont="1" applyBorder="1" applyAlignment="1">
      <alignment horizontal="right" vertical="center" wrapText="1"/>
    </xf>
    <xf numFmtId="164" fontId="5" fillId="0" borderId="0" xfId="1" quotePrefix="1" applyFont="1" applyAlignment="1">
      <alignment horizontal="right" vertical="center" wrapText="1"/>
    </xf>
    <xf numFmtId="0" fontId="7" fillId="0" borderId="0" xfId="0" applyFont="1" applyBorder="1" applyAlignment="1">
      <alignment horizontal="right" vertical="center" wrapText="1"/>
    </xf>
    <xf numFmtId="164" fontId="8" fillId="0" borderId="13" xfId="1" applyFont="1" applyBorder="1" applyAlignment="1">
      <alignment horizontal="right" vertical="center" wrapText="1"/>
    </xf>
    <xf numFmtId="164" fontId="10" fillId="9" borderId="5" xfId="1" applyFont="1" applyFill="1" applyBorder="1" applyAlignment="1">
      <alignment horizontal="right" vertical="center" wrapText="1"/>
    </xf>
    <xf numFmtId="0" fontId="4" fillId="0" borderId="11" xfId="0" applyFont="1" applyBorder="1" applyAlignment="1">
      <alignment horizontal="right" vertical="center" wrapText="1"/>
    </xf>
    <xf numFmtId="4" fontId="6" fillId="0" borderId="0" xfId="1" applyNumberFormat="1" applyFont="1" applyBorder="1" applyAlignment="1">
      <alignment horizontal="left" vertical="center" wrapText="1"/>
    </xf>
    <xf numFmtId="3" fontId="20" fillId="8" borderId="13" xfId="0" applyNumberFormat="1" applyFont="1" applyFill="1" applyBorder="1" applyAlignment="1">
      <alignment vertical="center" wrapText="1"/>
    </xf>
    <xf numFmtId="3" fontId="6" fillId="4" borderId="7" xfId="1" applyNumberFormat="1" applyFont="1" applyFill="1" applyBorder="1" applyAlignment="1">
      <alignment vertical="center" wrapText="1"/>
    </xf>
    <xf numFmtId="4" fontId="6" fillId="0" borderId="7" xfId="1" applyNumberFormat="1" applyFont="1" applyBorder="1" applyAlignment="1">
      <alignment horizontal="left" vertical="center" wrapText="1"/>
    </xf>
    <xf numFmtId="0" fontId="19" fillId="0" borderId="4" xfId="0" applyFont="1" applyFill="1" applyBorder="1" applyAlignment="1">
      <alignment horizontal="right" vertical="center" wrapText="1"/>
    </xf>
    <xf numFmtId="0" fontId="19" fillId="0" borderId="0" xfId="0" applyFont="1" applyFill="1" applyBorder="1" applyAlignment="1">
      <alignment horizontal="right" vertical="center" wrapText="1"/>
    </xf>
    <xf numFmtId="167" fontId="5" fillId="0" borderId="0" xfId="0" applyNumberFormat="1" applyFont="1" applyAlignment="1">
      <alignment horizontal="center" vertical="center" wrapText="1"/>
    </xf>
    <xf numFmtId="0" fontId="19" fillId="0" borderId="13" xfId="0" applyFont="1" applyBorder="1" applyAlignment="1">
      <alignment vertical="center" wrapText="1"/>
    </xf>
    <xf numFmtId="3" fontId="19" fillId="8" borderId="13" xfId="1" applyNumberFormat="1" applyFont="1" applyFill="1" applyBorder="1" applyAlignment="1">
      <alignment horizontal="right" vertical="center" wrapText="1" readingOrder="2"/>
    </xf>
    <xf numFmtId="166" fontId="6" fillId="11" borderId="13" xfId="1" applyNumberFormat="1" applyFont="1" applyFill="1" applyBorder="1" applyAlignment="1">
      <alignment horizontal="left" vertical="center" wrapText="1" readingOrder="2"/>
    </xf>
    <xf numFmtId="1" fontId="6" fillId="11" borderId="13" xfId="0" applyNumberFormat="1" applyFont="1" applyFill="1" applyBorder="1" applyAlignment="1">
      <alignment vertical="center" wrapText="1"/>
    </xf>
    <xf numFmtId="0" fontId="5" fillId="0" borderId="12" xfId="0" quotePrefix="1" applyFont="1" applyBorder="1" applyAlignment="1">
      <alignment horizontal="right" vertical="center" wrapText="1"/>
    </xf>
    <xf numFmtId="3" fontId="6" fillId="4" borderId="3" xfId="1" applyNumberFormat="1" applyFont="1" applyFill="1" applyBorder="1" applyAlignment="1">
      <alignment vertical="center" wrapText="1" readingOrder="2"/>
    </xf>
    <xf numFmtId="3" fontId="6" fillId="4" borderId="7" xfId="1" applyNumberFormat="1" applyFont="1" applyFill="1" applyBorder="1" applyAlignment="1">
      <alignment vertical="center" wrapText="1" readingOrder="2"/>
    </xf>
    <xf numFmtId="3" fontId="6" fillId="8" borderId="13" xfId="1" applyNumberFormat="1" applyFont="1" applyFill="1" applyBorder="1" applyAlignment="1">
      <alignment vertical="center" wrapText="1" readingOrder="2"/>
    </xf>
    <xf numFmtId="3" fontId="6" fillId="4" borderId="4" xfId="1" applyNumberFormat="1" applyFont="1" applyFill="1" applyBorder="1" applyAlignment="1">
      <alignment vertical="center" wrapText="1" readingOrder="2"/>
    </xf>
    <xf numFmtId="164" fontId="10" fillId="9" borderId="5" xfId="1" applyFont="1" applyFill="1" applyBorder="1" applyAlignment="1">
      <alignment horizontal="right" vertical="center" wrapText="1"/>
    </xf>
    <xf numFmtId="0" fontId="4" fillId="0" borderId="0" xfId="0" applyFont="1" applyBorder="1" applyAlignment="1">
      <alignment horizontal="right" vertical="center" wrapText="1"/>
    </xf>
    <xf numFmtId="0" fontId="4" fillId="0" borderId="2" xfId="0" applyFont="1" applyBorder="1" applyAlignment="1">
      <alignment horizontal="right" vertical="center" wrapText="1"/>
    </xf>
    <xf numFmtId="0" fontId="4" fillId="0" borderId="9" xfId="0" applyFont="1" applyBorder="1" applyAlignment="1">
      <alignment horizontal="right" vertical="center" wrapText="1"/>
    </xf>
    <xf numFmtId="0" fontId="4" fillId="0" borderId="4" xfId="0" applyFont="1" applyBorder="1" applyAlignment="1">
      <alignment horizontal="right" vertical="center" wrapText="1"/>
    </xf>
    <xf numFmtId="4" fontId="6" fillId="10" borderId="13" xfId="1" applyNumberFormat="1" applyFont="1" applyFill="1" applyBorder="1" applyAlignment="1">
      <alignment horizontal="left" vertical="center" wrapText="1" readingOrder="2"/>
    </xf>
    <xf numFmtId="169" fontId="6" fillId="10" borderId="13" xfId="1" applyNumberFormat="1" applyFont="1" applyFill="1" applyBorder="1" applyAlignment="1">
      <alignment horizontal="left" vertical="center" wrapText="1" readingOrder="2"/>
    </xf>
    <xf numFmtId="164" fontId="10" fillId="9" borderId="5" xfId="1" applyFont="1" applyFill="1" applyBorder="1" applyAlignment="1">
      <alignment horizontal="right" vertical="center" wrapText="1"/>
    </xf>
    <xf numFmtId="164" fontId="8" fillId="4" borderId="4" xfId="1" applyFont="1" applyFill="1" applyBorder="1" applyAlignment="1">
      <alignment horizontal="right" vertical="center" wrapText="1"/>
    </xf>
    <xf numFmtId="164" fontId="8" fillId="0" borderId="8" xfId="1" applyFont="1" applyBorder="1" applyAlignment="1">
      <alignment horizontal="right" vertical="center" wrapText="1"/>
    </xf>
    <xf numFmtId="0" fontId="7" fillId="0" borderId="0" xfId="0" applyFont="1" applyBorder="1" applyAlignment="1">
      <alignment horizontal="right" vertical="center" wrapText="1" readingOrder="2"/>
    </xf>
    <xf numFmtId="0" fontId="4" fillId="0" borderId="3" xfId="0" applyFont="1" applyBorder="1" applyAlignment="1">
      <alignment horizontal="right" vertical="center" wrapText="1"/>
    </xf>
    <xf numFmtId="166" fontId="6" fillId="0" borderId="13" xfId="0" applyNumberFormat="1" applyFont="1" applyFill="1" applyBorder="1" applyAlignment="1">
      <alignment horizontal="left" vertical="center" wrapText="1"/>
    </xf>
    <xf numFmtId="167" fontId="6" fillId="8" borderId="13" xfId="1" applyNumberFormat="1" applyFont="1" applyFill="1" applyBorder="1" applyAlignment="1">
      <alignment horizontal="left" vertical="center" wrapText="1" readingOrder="2"/>
    </xf>
    <xf numFmtId="0" fontId="22" fillId="0" borderId="0" xfId="0" applyFont="1" applyAlignment="1">
      <alignment horizontal="center" vertical="center"/>
    </xf>
    <xf numFmtId="0" fontId="7" fillId="4" borderId="0" xfId="0" applyFont="1" applyFill="1" applyBorder="1" applyAlignment="1">
      <alignment horizontal="right" readingOrder="2"/>
    </xf>
    <xf numFmtId="167" fontId="6" fillId="4" borderId="8" xfId="1" applyNumberFormat="1" applyFont="1" applyFill="1" applyBorder="1" applyAlignment="1">
      <alignment horizontal="left" vertical="center" wrapText="1" readingOrder="2"/>
    </xf>
    <xf numFmtId="167" fontId="6" fillId="4" borderId="0" xfId="1" applyNumberFormat="1" applyFont="1" applyFill="1" applyBorder="1" applyAlignment="1">
      <alignment horizontal="left" vertical="center" wrapText="1" readingOrder="2"/>
    </xf>
    <xf numFmtId="167" fontId="6" fillId="4" borderId="7" xfId="1" applyNumberFormat="1" applyFont="1" applyFill="1" applyBorder="1" applyAlignment="1">
      <alignment horizontal="left" vertical="center" wrapText="1" readingOrder="2"/>
    </xf>
    <xf numFmtId="0" fontId="7" fillId="4" borderId="0" xfId="0" applyFont="1" applyFill="1" applyBorder="1" applyAlignment="1">
      <alignment horizontal="right" vertical="center" wrapText="1" readingOrder="2"/>
    </xf>
    <xf numFmtId="167" fontId="6" fillId="4" borderId="4" xfId="0" applyNumberFormat="1" applyFont="1" applyFill="1" applyBorder="1" applyAlignment="1">
      <alignment horizontal="left" vertical="center" wrapText="1"/>
    </xf>
    <xf numFmtId="167" fontId="6" fillId="4" borderId="13" xfId="0" applyNumberFormat="1" applyFont="1" applyFill="1" applyBorder="1" applyAlignment="1">
      <alignment horizontal="left" vertical="center" wrapText="1"/>
    </xf>
    <xf numFmtId="3" fontId="16" fillId="4" borderId="8" xfId="1" applyNumberFormat="1" applyFont="1" applyFill="1" applyBorder="1" applyAlignment="1">
      <alignment horizontal="left" vertical="center" wrapText="1" readingOrder="2"/>
    </xf>
    <xf numFmtId="3" fontId="16" fillId="4" borderId="0" xfId="1" applyNumberFormat="1" applyFont="1" applyFill="1" applyBorder="1" applyAlignment="1">
      <alignment horizontal="left" vertical="center" wrapText="1" readingOrder="2"/>
    </xf>
    <xf numFmtId="3" fontId="16" fillId="4" borderId="7" xfId="1" applyNumberFormat="1" applyFont="1" applyFill="1" applyBorder="1" applyAlignment="1">
      <alignment horizontal="left" vertical="center" wrapText="1" readingOrder="2"/>
    </xf>
    <xf numFmtId="3" fontId="16" fillId="4" borderId="2" xfId="1" applyNumberFormat="1" applyFont="1" applyFill="1" applyBorder="1" applyAlignment="1">
      <alignment horizontal="left" vertical="center" wrapText="1" readingOrder="2"/>
    </xf>
    <xf numFmtId="167" fontId="6" fillId="4" borderId="2" xfId="1" applyNumberFormat="1" applyFont="1" applyFill="1" applyBorder="1" applyAlignment="1">
      <alignment horizontal="left" vertical="center" wrapText="1" readingOrder="2"/>
    </xf>
    <xf numFmtId="167" fontId="6" fillId="4" borderId="4" xfId="1" applyNumberFormat="1" applyFont="1" applyFill="1" applyBorder="1" applyAlignment="1">
      <alignment horizontal="left" vertical="center" wrapText="1" readingOrder="2"/>
    </xf>
    <xf numFmtId="3" fontId="6" fillId="4" borderId="9" xfId="1" applyNumberFormat="1" applyFont="1" applyFill="1" applyBorder="1" applyAlignment="1">
      <alignment horizontal="left" vertical="center" wrapText="1" readingOrder="2"/>
    </xf>
    <xf numFmtId="3" fontId="16" fillId="4" borderId="9" xfId="1" applyNumberFormat="1" applyFont="1" applyFill="1" applyBorder="1" applyAlignment="1">
      <alignment horizontal="left" vertical="center" wrapText="1" readingOrder="2"/>
    </xf>
    <xf numFmtId="167" fontId="6" fillId="4" borderId="9" xfId="1" applyNumberFormat="1" applyFont="1" applyFill="1" applyBorder="1" applyAlignment="1">
      <alignment horizontal="left" vertical="center" wrapText="1" readingOrder="2"/>
    </xf>
    <xf numFmtId="3" fontId="8" fillId="0" borderId="14" xfId="0" applyNumberFormat="1" applyFont="1" applyBorder="1" applyAlignment="1">
      <alignment horizontal="center"/>
    </xf>
    <xf numFmtId="1" fontId="6" fillId="4" borderId="13" xfId="0" applyNumberFormat="1" applyFont="1" applyFill="1" applyBorder="1" applyAlignment="1">
      <alignment vertical="center" wrapText="1"/>
    </xf>
    <xf numFmtId="0" fontId="19" fillId="4" borderId="12" xfId="0" applyFont="1" applyFill="1" applyBorder="1" applyAlignment="1">
      <alignment vertical="center" wrapText="1"/>
    </xf>
    <xf numFmtId="1" fontId="6" fillId="11" borderId="12" xfId="0" applyNumberFormat="1" applyFont="1" applyFill="1" applyBorder="1" applyAlignment="1">
      <alignment vertical="center" wrapText="1"/>
    </xf>
    <xf numFmtId="3" fontId="6" fillId="11" borderId="12" xfId="0" applyNumberFormat="1" applyFont="1" applyFill="1" applyBorder="1" applyAlignment="1">
      <alignment horizontal="left" vertical="center" wrapText="1"/>
    </xf>
    <xf numFmtId="167" fontId="6" fillId="4" borderId="12" xfId="0" applyNumberFormat="1" applyFont="1" applyFill="1" applyBorder="1" applyAlignment="1">
      <alignment horizontal="left" vertical="center" wrapText="1"/>
    </xf>
    <xf numFmtId="0" fontId="7" fillId="0" borderId="0" xfId="0" applyFont="1" applyAlignment="1">
      <alignment horizontal="right" vertical="center" wrapText="1"/>
    </xf>
    <xf numFmtId="0" fontId="5" fillId="0" borderId="0" xfId="0" applyFont="1" applyAlignment="1">
      <alignment horizontal="center" vertical="center" wrapText="1"/>
    </xf>
    <xf numFmtId="0" fontId="7" fillId="0" borderId="0" xfId="0" applyFont="1" applyAlignment="1">
      <alignment horizontal="right" vertical="center" wrapText="1"/>
    </xf>
    <xf numFmtId="164" fontId="10" fillId="9" borderId="5" xfId="1" applyFont="1" applyFill="1" applyBorder="1" applyAlignment="1">
      <alignment horizontal="right" vertical="center" wrapText="1"/>
    </xf>
    <xf numFmtId="0" fontId="10" fillId="9" borderId="5" xfId="1" applyNumberFormat="1" applyFont="1" applyFill="1" applyBorder="1" applyAlignment="1">
      <alignment horizontal="right" vertical="center" wrapText="1"/>
    </xf>
    <xf numFmtId="0" fontId="5" fillId="0" borderId="0" xfId="0" applyFont="1" applyBorder="1" applyAlignment="1">
      <alignment vertical="center" wrapText="1"/>
    </xf>
    <xf numFmtId="164" fontId="10" fillId="9" borderId="0" xfId="1" applyFont="1" applyFill="1" applyBorder="1" applyAlignment="1">
      <alignment horizontal="right" vertical="center" wrapText="1"/>
    </xf>
    <xf numFmtId="0" fontId="7" fillId="0" borderId="0" xfId="0" applyFont="1" applyBorder="1" applyAlignment="1">
      <alignment horizontal="right" vertical="center" wrapText="1"/>
    </xf>
    <xf numFmtId="167" fontId="6" fillId="4" borderId="0" xfId="0" applyNumberFormat="1" applyFont="1" applyFill="1" applyBorder="1" applyAlignment="1">
      <alignment horizontal="left" vertical="center" wrapText="1"/>
    </xf>
    <xf numFmtId="0" fontId="0" fillId="4" borderId="0" xfId="0" applyFill="1"/>
    <xf numFmtId="164" fontId="7" fillId="8" borderId="4" xfId="1" applyFont="1" applyFill="1" applyBorder="1" applyAlignment="1">
      <alignment horizontal="right" vertical="center" wrapText="1"/>
    </xf>
    <xf numFmtId="164" fontId="10" fillId="9" borderId="5" xfId="1" applyFont="1" applyFill="1" applyBorder="1" applyAlignment="1">
      <alignment horizontal="right" vertical="center" wrapText="1"/>
    </xf>
    <xf numFmtId="0" fontId="9" fillId="0" borderId="11" xfId="0" applyFont="1" applyBorder="1" applyAlignment="1">
      <alignment horizontal="center" vertical="center" wrapText="1"/>
    </xf>
    <xf numFmtId="0" fontId="7" fillId="0" borderId="0" xfId="0" applyFont="1" applyAlignment="1">
      <alignment horizontal="right" vertical="center" wrapText="1"/>
    </xf>
    <xf numFmtId="0" fontId="7" fillId="0" borderId="0" xfId="0" applyFont="1" applyBorder="1" applyAlignment="1">
      <alignment horizontal="right" vertical="center" wrapText="1"/>
    </xf>
    <xf numFmtId="164" fontId="8" fillId="0" borderId="0" xfId="1" applyFont="1" applyBorder="1" applyAlignment="1">
      <alignment horizontal="right" vertical="center" wrapText="1"/>
    </xf>
    <xf numFmtId="164" fontId="17" fillId="6" borderId="15" xfId="1" applyFont="1" applyFill="1" applyBorder="1" applyAlignment="1">
      <alignment horizontal="center" vertical="center" wrapText="1"/>
    </xf>
    <xf numFmtId="164" fontId="5" fillId="0" borderId="0" xfId="1" applyFont="1" applyAlignment="1">
      <alignment vertical="center"/>
    </xf>
    <xf numFmtId="0" fontId="6" fillId="0" borderId="6" xfId="0" applyFont="1" applyBorder="1" applyAlignment="1">
      <alignment horizontal="left" vertical="center" wrapText="1" readingOrder="1"/>
    </xf>
    <xf numFmtId="0" fontId="24" fillId="9" borderId="1" xfId="1" applyNumberFormat="1" applyFont="1" applyFill="1" applyBorder="1" applyAlignment="1">
      <alignment horizontal="left" vertical="center" wrapText="1" readingOrder="1"/>
    </xf>
    <xf numFmtId="0" fontId="24" fillId="9" borderId="1" xfId="1" quotePrefix="1" applyNumberFormat="1" applyFont="1" applyFill="1" applyBorder="1" applyAlignment="1">
      <alignment horizontal="left" vertical="center" wrapText="1" readingOrder="1"/>
    </xf>
    <xf numFmtId="0" fontId="7" fillId="0" borderId="0" xfId="0" applyFont="1" applyAlignment="1">
      <alignment vertical="center" wrapText="1" readingOrder="2"/>
    </xf>
    <xf numFmtId="0" fontId="7" fillId="0" borderId="0" xfId="0" applyFont="1" applyAlignment="1">
      <alignment horizontal="left" vertical="center" wrapText="1" readingOrder="1"/>
    </xf>
    <xf numFmtId="0" fontId="0" fillId="0" borderId="0" xfId="0" applyAlignment="1">
      <alignment horizontal="left" readingOrder="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164" fontId="24" fillId="9" borderId="1" xfId="1" applyFont="1" applyFill="1" applyBorder="1" applyAlignment="1">
      <alignment horizontal="left" vertical="center" wrapText="1"/>
    </xf>
    <xf numFmtId="0" fontId="25" fillId="0" borderId="0" xfId="0" applyFont="1" applyBorder="1" applyAlignment="1">
      <alignment vertical="center" wrapText="1"/>
    </xf>
    <xf numFmtId="0" fontId="1" fillId="0" borderId="0" xfId="0" applyFont="1" applyAlignment="1">
      <alignment horizontal="left" readingOrder="1"/>
    </xf>
    <xf numFmtId="0" fontId="6" fillId="0" borderId="8" xfId="0" applyFont="1" applyFill="1" applyBorder="1" applyAlignment="1">
      <alignment horizontal="left" vertical="center" wrapText="1" readingOrder="1"/>
    </xf>
    <xf numFmtId="0" fontId="6" fillId="0" borderId="2" xfId="0" applyFont="1" applyFill="1" applyBorder="1" applyAlignment="1">
      <alignment horizontal="left" vertical="center" wrapText="1" readingOrder="1"/>
    </xf>
    <xf numFmtId="0" fontId="6" fillId="0" borderId="4" xfId="0" applyFont="1" applyFill="1" applyBorder="1" applyAlignment="1">
      <alignment horizontal="left" vertical="center" wrapText="1" readingOrder="1"/>
    </xf>
    <xf numFmtId="1" fontId="6" fillId="0" borderId="13" xfId="0" applyNumberFormat="1" applyFont="1" applyFill="1" applyBorder="1" applyAlignment="1">
      <alignment horizontal="left" vertical="center" readingOrder="1"/>
    </xf>
    <xf numFmtId="3" fontId="6" fillId="6" borderId="13" xfId="1" applyNumberFormat="1" applyFont="1" applyFill="1" applyBorder="1" applyAlignment="1">
      <alignment horizontal="left" vertical="center" wrapText="1" readingOrder="1"/>
    </xf>
    <xf numFmtId="0" fontId="6" fillId="0" borderId="13" xfId="0" applyFont="1" applyFill="1" applyBorder="1" applyAlignment="1">
      <alignment horizontal="left" vertical="center" wrapText="1" readingOrder="1"/>
    </xf>
    <xf numFmtId="0" fontId="25" fillId="0" borderId="0" xfId="0" applyFont="1" applyAlignment="1">
      <alignment horizontal="left" vertical="center"/>
    </xf>
    <xf numFmtId="3" fontId="6" fillId="4" borderId="3" xfId="1" applyNumberFormat="1" applyFont="1" applyFill="1" applyBorder="1" applyAlignment="1">
      <alignment horizontal="left" vertical="center" wrapText="1" readingOrder="2"/>
    </xf>
    <xf numFmtId="164" fontId="10" fillId="9" borderId="5" xfId="1" applyFont="1" applyFill="1" applyBorder="1" applyAlignment="1">
      <alignment horizontal="right" vertical="center" wrapText="1"/>
    </xf>
    <xf numFmtId="0" fontId="9" fillId="0" borderId="11" xfId="0" applyFont="1" applyBorder="1" applyAlignment="1">
      <alignment horizontal="left" vertical="center" wrapText="1"/>
    </xf>
    <xf numFmtId="164" fontId="24" fillId="9" borderId="1" xfId="1" applyFont="1" applyFill="1" applyBorder="1" applyAlignment="1">
      <alignment horizontal="left" vertical="center" wrapText="1"/>
    </xf>
    <xf numFmtId="164" fontId="24" fillId="9" borderId="1" xfId="1" applyFont="1" applyFill="1" applyBorder="1" applyAlignment="1">
      <alignment horizontal="left" vertical="center" wrapText="1" readingOrder="1"/>
    </xf>
    <xf numFmtId="0" fontId="7" fillId="0" borderId="11" xfId="0" applyFont="1" applyBorder="1" applyAlignment="1">
      <alignment vertical="center" wrapText="1"/>
    </xf>
    <xf numFmtId="164" fontId="7" fillId="8" borderId="4" xfId="1" applyFont="1" applyFill="1" applyBorder="1" applyAlignment="1">
      <alignment horizontal="right" vertical="center" wrapText="1"/>
    </xf>
    <xf numFmtId="164" fontId="9" fillId="8" borderId="1" xfId="1" applyFont="1" applyFill="1" applyBorder="1" applyAlignment="1">
      <alignment horizontal="left" vertical="center" wrapText="1" readingOrder="1"/>
    </xf>
    <xf numFmtId="164" fontId="24" fillId="9" borderId="0" xfId="1" applyFont="1" applyFill="1" applyBorder="1" applyAlignment="1">
      <alignment horizontal="left" vertical="center" wrapText="1" readingOrder="1"/>
    </xf>
    <xf numFmtId="164" fontId="21" fillId="0" borderId="12" xfId="1" applyFont="1" applyBorder="1" applyAlignment="1">
      <alignment vertical="center" wrapText="1"/>
    </xf>
    <xf numFmtId="164" fontId="26" fillId="0" borderId="12" xfId="1" applyFont="1" applyBorder="1" applyAlignment="1">
      <alignment vertical="center" wrapText="1"/>
    </xf>
    <xf numFmtId="164" fontId="6" fillId="0" borderId="7" xfId="1" applyFont="1" applyBorder="1" applyAlignment="1">
      <alignment horizontal="left" vertical="center" wrapText="1" readingOrder="1"/>
    </xf>
    <xf numFmtId="164" fontId="6" fillId="0" borderId="9" xfId="1" applyFont="1" applyBorder="1" applyAlignment="1">
      <alignment horizontal="left" vertical="center" wrapText="1" readingOrder="1"/>
    </xf>
    <xf numFmtId="164" fontId="6" fillId="0" borderId="2" xfId="1" applyFont="1" applyBorder="1" applyAlignment="1">
      <alignment horizontal="left" vertical="center" wrapText="1" readingOrder="1"/>
    </xf>
    <xf numFmtId="164" fontId="6" fillId="0" borderId="4" xfId="1" applyFont="1" applyBorder="1" applyAlignment="1">
      <alignment horizontal="left" vertical="center" wrapText="1" readingOrder="1"/>
    </xf>
    <xf numFmtId="3" fontId="6" fillId="0" borderId="9" xfId="1" applyNumberFormat="1" applyFont="1" applyBorder="1" applyAlignment="1">
      <alignment horizontal="left" vertical="center" wrapText="1" readingOrder="1"/>
    </xf>
    <xf numFmtId="0" fontId="6" fillId="0" borderId="2" xfId="2" applyFont="1" applyBorder="1" applyAlignment="1">
      <alignment horizontal="left" vertical="center" readingOrder="1"/>
    </xf>
    <xf numFmtId="0" fontId="27" fillId="0" borderId="0" xfId="0" applyFont="1"/>
    <xf numFmtId="0" fontId="7" fillId="0" borderId="0" xfId="0" applyFont="1"/>
    <xf numFmtId="0" fontId="6" fillId="8" borderId="13" xfId="0" applyFont="1" applyFill="1" applyBorder="1" applyAlignment="1">
      <alignment horizontal="left" vertical="center" wrapText="1" readingOrder="1"/>
    </xf>
    <xf numFmtId="0" fontId="25" fillId="0" borderId="0" xfId="0" applyFont="1" applyAlignment="1">
      <alignment horizontal="left" vertical="center" readingOrder="1"/>
    </xf>
    <xf numFmtId="164" fontId="25" fillId="0" borderId="0" xfId="1" applyFont="1" applyAlignment="1">
      <alignment horizontal="left" vertical="center" wrapText="1" readingOrder="1"/>
    </xf>
    <xf numFmtId="164" fontId="9" fillId="8" borderId="7" xfId="1" applyFont="1" applyFill="1" applyBorder="1" applyAlignment="1">
      <alignment horizontal="left" vertical="center" wrapText="1" readingOrder="1"/>
    </xf>
    <xf numFmtId="0" fontId="19" fillId="0" borderId="1" xfId="0" applyFont="1" applyBorder="1" applyAlignment="1">
      <alignment horizontal="center" vertical="center" wrapText="1"/>
    </xf>
    <xf numFmtId="0" fontId="6" fillId="0" borderId="0" xfId="0" applyFont="1" applyAlignment="1">
      <alignment horizontal="center" vertical="center" wrapText="1"/>
    </xf>
    <xf numFmtId="0" fontId="24" fillId="9" borderId="1" xfId="1" applyNumberFormat="1" applyFont="1" applyFill="1" applyBorder="1" applyAlignment="1">
      <alignment horizontal="right" vertical="center" wrapText="1" readingOrder="1"/>
    </xf>
    <xf numFmtId="0" fontId="9" fillId="0" borderId="11" xfId="0" applyFont="1" applyBorder="1" applyAlignment="1">
      <alignment horizontal="center" vertical="center" wrapText="1" readingOrder="2"/>
    </xf>
    <xf numFmtId="0" fontId="9" fillId="0" borderId="11" xfId="1" applyNumberFormat="1" applyFont="1" applyBorder="1" applyAlignment="1">
      <alignment horizontal="center" vertical="center" wrapText="1" readingOrder="2"/>
    </xf>
    <xf numFmtId="0" fontId="9" fillId="0" borderId="11" xfId="1" applyNumberFormat="1" applyFont="1" applyBorder="1" applyAlignment="1">
      <alignment horizontal="center" vertical="center" wrapText="1"/>
    </xf>
    <xf numFmtId="0" fontId="7" fillId="4" borderId="0" xfId="0" applyFont="1" applyFill="1" applyBorder="1" applyAlignment="1">
      <alignment vertical="center" wrapText="1" readingOrder="2"/>
    </xf>
    <xf numFmtId="0" fontId="6" fillId="0" borderId="0" xfId="0" applyFont="1" applyFill="1" applyBorder="1" applyAlignment="1">
      <alignment vertical="center" wrapText="1"/>
    </xf>
    <xf numFmtId="3" fontId="6" fillId="11" borderId="0" xfId="1" applyNumberFormat="1" applyFont="1" applyFill="1" applyBorder="1" applyAlignment="1">
      <alignment horizontal="left" vertical="center" wrapText="1" readingOrder="2"/>
    </xf>
    <xf numFmtId="0" fontId="19" fillId="0" borderId="4" xfId="0" applyFont="1" applyFill="1" applyBorder="1" applyAlignment="1">
      <alignment horizontal="right" vertical="center" wrapText="1"/>
    </xf>
    <xf numFmtId="0" fontId="24" fillId="9" borderId="1" xfId="1" applyNumberFormat="1" applyFont="1" applyFill="1" applyBorder="1" applyAlignment="1">
      <alignment horizontal="left" vertical="center" wrapText="1" readingOrder="1"/>
    </xf>
    <xf numFmtId="0" fontId="7" fillId="0" borderId="0" xfId="0" applyFont="1" applyAlignment="1">
      <alignment horizontal="right" vertical="center" wrapText="1"/>
    </xf>
    <xf numFmtId="0" fontId="9" fillId="0" borderId="11" xfId="0" applyFont="1" applyBorder="1" applyAlignment="1">
      <alignment horizontal="center" vertical="center" wrapText="1"/>
    </xf>
    <xf numFmtId="164" fontId="8" fillId="0" borderId="11" xfId="1" applyFont="1" applyBorder="1" applyAlignment="1">
      <alignment horizontal="right" vertical="center" wrapText="1"/>
    </xf>
    <xf numFmtId="164" fontId="8" fillId="0" borderId="0" xfId="1" applyFont="1" applyBorder="1" applyAlignment="1">
      <alignment horizontal="right" vertical="center" wrapText="1"/>
    </xf>
    <xf numFmtId="0" fontId="7" fillId="0" borderId="0" xfId="0" applyFont="1" applyBorder="1" applyAlignment="1">
      <alignment horizontal="right" vertical="center" wrapText="1"/>
    </xf>
    <xf numFmtId="0" fontId="6" fillId="0" borderId="4" xfId="2" applyFont="1" applyBorder="1" applyAlignment="1">
      <alignment horizontal="left" vertical="center" readingOrder="1"/>
    </xf>
    <xf numFmtId="164" fontId="8" fillId="4" borderId="0" xfId="1" applyFont="1" applyFill="1" applyBorder="1" applyAlignment="1">
      <alignment horizontal="right" vertical="center" wrapText="1"/>
    </xf>
    <xf numFmtId="164" fontId="6" fillId="0" borderId="8" xfId="1" applyFont="1" applyBorder="1" applyAlignment="1">
      <alignment horizontal="left" vertical="center" wrapText="1" readingOrder="1"/>
    </xf>
    <xf numFmtId="164" fontId="6" fillId="0" borderId="16" xfId="1" applyFont="1" applyBorder="1" applyAlignment="1">
      <alignment horizontal="left" vertical="center" wrapText="1" readingOrder="1"/>
    </xf>
    <xf numFmtId="3" fontId="6" fillId="4" borderId="16" xfId="1" applyNumberFormat="1" applyFont="1" applyFill="1" applyBorder="1" applyAlignment="1">
      <alignment horizontal="left" vertical="center" wrapText="1" readingOrder="2"/>
    </xf>
    <xf numFmtId="3" fontId="6" fillId="0" borderId="16" xfId="1" applyNumberFormat="1" applyFont="1" applyBorder="1" applyAlignment="1">
      <alignment horizontal="left" vertical="center" wrapText="1"/>
    </xf>
    <xf numFmtId="165" fontId="6" fillId="0" borderId="16" xfId="0" applyNumberFormat="1" applyFont="1" applyBorder="1" applyAlignment="1">
      <alignment horizontal="left" vertical="center" wrapText="1"/>
    </xf>
    <xf numFmtId="4" fontId="6" fillId="0" borderId="9" xfId="1" applyNumberFormat="1" applyFont="1" applyBorder="1" applyAlignment="1">
      <alignment horizontal="left" vertical="center" wrapText="1"/>
    </xf>
    <xf numFmtId="165" fontId="6" fillId="0" borderId="9" xfId="0" applyNumberFormat="1" applyFont="1" applyBorder="1" applyAlignment="1">
      <alignment horizontal="left" vertical="center" wrapText="1"/>
    </xf>
    <xf numFmtId="0" fontId="6" fillId="0" borderId="12" xfId="0" applyFont="1" applyBorder="1" applyAlignment="1">
      <alignment horizontal="right" vertical="center"/>
    </xf>
    <xf numFmtId="3" fontId="6" fillId="4" borderId="12" xfId="0" applyNumberFormat="1" applyFont="1" applyFill="1" applyBorder="1" applyAlignment="1">
      <alignment vertical="center" wrapText="1"/>
    </xf>
    <xf numFmtId="3" fontId="6" fillId="4" borderId="12" xfId="0" applyNumberFormat="1" applyFont="1" applyFill="1" applyBorder="1" applyAlignment="1">
      <alignment horizontal="left" vertical="center" wrapText="1"/>
    </xf>
    <xf numFmtId="3" fontId="6" fillId="0" borderId="12" xfId="0" applyNumberFormat="1" applyFont="1" applyFill="1" applyBorder="1" applyAlignment="1">
      <alignment horizontal="left" vertical="center" wrapText="1"/>
    </xf>
    <xf numFmtId="2" fontId="6" fillId="0" borderId="12" xfId="0" applyNumberFormat="1" applyFont="1" applyFill="1" applyBorder="1" applyAlignment="1">
      <alignment horizontal="left" vertical="center" wrapText="1" readingOrder="2"/>
    </xf>
    <xf numFmtId="0" fontId="6" fillId="0" borderId="2" xfId="0" applyFont="1" applyBorder="1" applyAlignment="1">
      <alignment horizontal="right" vertical="center"/>
    </xf>
    <xf numFmtId="3" fontId="6" fillId="4" borderId="2" xfId="0" applyNumberFormat="1" applyFont="1" applyFill="1" applyBorder="1" applyAlignment="1">
      <alignment vertical="center" wrapText="1"/>
    </xf>
    <xf numFmtId="3" fontId="6" fillId="4" borderId="2" xfId="0" applyNumberFormat="1" applyFont="1" applyFill="1" applyBorder="1" applyAlignment="1">
      <alignment horizontal="left" vertical="center" wrapText="1"/>
    </xf>
    <xf numFmtId="3" fontId="6" fillId="0" borderId="2" xfId="0" applyNumberFormat="1" applyFont="1" applyFill="1" applyBorder="1" applyAlignment="1">
      <alignment horizontal="left" vertical="center" wrapText="1"/>
    </xf>
    <xf numFmtId="2" fontId="6" fillId="0" borderId="2" xfId="0" applyNumberFormat="1" applyFont="1" applyFill="1" applyBorder="1" applyAlignment="1">
      <alignment horizontal="left" vertical="center" wrapText="1" readingOrder="2"/>
    </xf>
    <xf numFmtId="166" fontId="6" fillId="0" borderId="2" xfId="0" applyNumberFormat="1" applyFont="1" applyFill="1" applyBorder="1" applyAlignment="1">
      <alignment horizontal="left" vertical="center" wrapText="1"/>
    </xf>
    <xf numFmtId="1" fontId="6" fillId="0" borderId="0" xfId="0" applyNumberFormat="1" applyFont="1" applyFill="1" applyBorder="1" applyAlignment="1">
      <alignment horizontal="left" vertical="center" wrapText="1"/>
    </xf>
    <xf numFmtId="3" fontId="6" fillId="11" borderId="12" xfId="1" applyNumberFormat="1" applyFont="1" applyFill="1" applyBorder="1" applyAlignment="1">
      <alignment horizontal="left" vertical="center" wrapText="1" readingOrder="2"/>
    </xf>
    <xf numFmtId="1" fontId="6" fillId="0" borderId="12" xfId="0" applyNumberFormat="1" applyFont="1" applyFill="1" applyBorder="1" applyAlignment="1">
      <alignment horizontal="left" vertical="center" wrapText="1"/>
    </xf>
    <xf numFmtId="3" fontId="6" fillId="11" borderId="3" xfId="1" applyNumberFormat="1" applyFont="1" applyFill="1" applyBorder="1" applyAlignment="1">
      <alignment horizontal="left" vertical="center" wrapText="1" readingOrder="2"/>
    </xf>
    <xf numFmtId="166" fontId="6" fillId="0" borderId="3" xfId="0" applyNumberFormat="1" applyFont="1" applyFill="1" applyBorder="1" applyAlignment="1">
      <alignment horizontal="left" vertical="center" wrapText="1"/>
    </xf>
    <xf numFmtId="1" fontId="11" fillId="0" borderId="15" xfId="0" applyNumberFormat="1" applyFont="1" applyBorder="1" applyAlignment="1">
      <alignment horizontal="center" vertical="center"/>
    </xf>
    <xf numFmtId="0" fontId="7" fillId="0" borderId="0" xfId="0" applyFont="1" applyAlignment="1">
      <alignment horizontal="right" vertical="center" wrapText="1"/>
    </xf>
    <xf numFmtId="164" fontId="6" fillId="0" borderId="0" xfId="1" applyFont="1" applyBorder="1" applyAlignment="1">
      <alignment horizontal="left" vertical="center" wrapText="1" readingOrder="1"/>
    </xf>
    <xf numFmtId="164" fontId="7" fillId="0" borderId="0" xfId="1" applyFont="1" applyBorder="1" applyAlignment="1">
      <alignment horizontal="right" vertical="center" wrapText="1" readingOrder="2"/>
    </xf>
    <xf numFmtId="164" fontId="9" fillId="0" borderId="0" xfId="1" applyFont="1" applyBorder="1" applyAlignment="1">
      <alignment horizontal="left" vertical="center" wrapText="1" readingOrder="1"/>
    </xf>
    <xf numFmtId="164" fontId="8" fillId="0" borderId="16" xfId="1" applyFont="1" applyBorder="1" applyAlignment="1">
      <alignment horizontal="right" vertical="center" wrapText="1"/>
    </xf>
    <xf numFmtId="3" fontId="6" fillId="4" borderId="0" xfId="0" applyNumberFormat="1" applyFont="1" applyFill="1" applyBorder="1" applyAlignment="1">
      <alignment vertical="center" wrapText="1"/>
    </xf>
    <xf numFmtId="3" fontId="6" fillId="0" borderId="2" xfId="0" applyNumberFormat="1" applyFont="1" applyFill="1" applyBorder="1" applyAlignment="1">
      <alignment vertical="center" wrapText="1"/>
    </xf>
    <xf numFmtId="0" fontId="19" fillId="0" borderId="16" xfId="0" applyFont="1" applyFill="1" applyBorder="1" applyAlignment="1">
      <alignment vertical="center" wrapText="1"/>
    </xf>
    <xf numFmtId="4" fontId="6" fillId="0" borderId="16" xfId="1" applyNumberFormat="1" applyFont="1" applyBorder="1" applyAlignment="1">
      <alignment horizontal="left" vertical="center" wrapText="1"/>
    </xf>
    <xf numFmtId="0" fontId="6" fillId="0" borderId="16" xfId="0" applyFont="1" applyFill="1" applyBorder="1" applyAlignment="1">
      <alignment vertical="center" wrapText="1"/>
    </xf>
    <xf numFmtId="3" fontId="6" fillId="4" borderId="2" xfId="1" applyNumberFormat="1" applyFont="1" applyFill="1" applyBorder="1" applyAlignment="1">
      <alignment horizontal="right" vertical="center" wrapText="1" readingOrder="2"/>
    </xf>
    <xf numFmtId="3" fontId="6" fillId="0" borderId="0" xfId="0" applyNumberFormat="1" applyFont="1" applyFill="1" applyBorder="1" applyAlignment="1">
      <alignment vertical="center" wrapText="1"/>
    </xf>
    <xf numFmtId="4" fontId="6" fillId="4" borderId="9" xfId="1" applyNumberFormat="1" applyFont="1" applyFill="1" applyBorder="1" applyAlignment="1">
      <alignment horizontal="left" vertical="center" wrapText="1"/>
    </xf>
    <xf numFmtId="165" fontId="6" fillId="4" borderId="9" xfId="0" applyNumberFormat="1" applyFont="1" applyFill="1" applyBorder="1" applyAlignment="1">
      <alignment horizontal="left" vertical="center" wrapText="1"/>
    </xf>
    <xf numFmtId="164" fontId="6" fillId="4" borderId="9" xfId="1" applyFont="1" applyFill="1" applyBorder="1" applyAlignment="1">
      <alignment horizontal="left" vertical="center" wrapText="1" readingOrder="1"/>
    </xf>
    <xf numFmtId="4" fontId="6" fillId="4" borderId="7" xfId="1" applyNumberFormat="1" applyFont="1" applyFill="1" applyBorder="1" applyAlignment="1">
      <alignment horizontal="left" vertical="center" wrapText="1"/>
    </xf>
    <xf numFmtId="165" fontId="6" fillId="4" borderId="7" xfId="0" applyNumberFormat="1" applyFont="1" applyFill="1" applyBorder="1" applyAlignment="1">
      <alignment horizontal="left" vertical="center" wrapText="1"/>
    </xf>
    <xf numFmtId="164" fontId="6" fillId="4" borderId="2" xfId="1" applyFont="1" applyFill="1" applyBorder="1" applyAlignment="1">
      <alignment horizontal="left" vertical="center" wrapText="1" readingOrder="1"/>
    </xf>
    <xf numFmtId="4" fontId="6" fillId="4" borderId="8" xfId="1" applyNumberFormat="1" applyFont="1" applyFill="1" applyBorder="1" applyAlignment="1">
      <alignment horizontal="left" vertical="center" wrapText="1"/>
    </xf>
    <xf numFmtId="165" fontId="6" fillId="4" borderId="8" xfId="0" applyNumberFormat="1" applyFont="1" applyFill="1" applyBorder="1" applyAlignment="1">
      <alignment horizontal="left" vertical="center" wrapText="1"/>
    </xf>
    <xf numFmtId="164" fontId="8" fillId="4" borderId="7" xfId="1" applyFont="1" applyFill="1" applyBorder="1" applyAlignment="1">
      <alignment horizontal="right" vertical="center" wrapText="1"/>
    </xf>
    <xf numFmtId="3" fontId="6" fillId="4" borderId="7" xfId="0" applyNumberFormat="1" applyFont="1" applyFill="1" applyBorder="1" applyAlignment="1">
      <alignment vertical="center" wrapText="1"/>
    </xf>
    <xf numFmtId="164" fontId="6" fillId="4" borderId="7" xfId="1" applyFont="1" applyFill="1" applyBorder="1" applyAlignment="1">
      <alignment horizontal="left" vertical="center" wrapText="1" readingOrder="1"/>
    </xf>
    <xf numFmtId="4" fontId="6" fillId="4" borderId="2" xfId="1" applyNumberFormat="1" applyFont="1" applyFill="1" applyBorder="1" applyAlignment="1">
      <alignment horizontal="left" vertical="center" wrapText="1"/>
    </xf>
    <xf numFmtId="165" fontId="6" fillId="4" borderId="2" xfId="0" applyNumberFormat="1" applyFont="1" applyFill="1" applyBorder="1" applyAlignment="1">
      <alignment horizontal="left" vertical="center" wrapText="1"/>
    </xf>
    <xf numFmtId="164" fontId="8" fillId="4" borderId="8" xfId="1" applyFont="1" applyFill="1" applyBorder="1" applyAlignment="1">
      <alignment horizontal="right" vertical="center" wrapText="1"/>
    </xf>
    <xf numFmtId="3" fontId="6" fillId="4" borderId="8" xfId="0" applyNumberFormat="1" applyFont="1" applyFill="1" applyBorder="1" applyAlignment="1">
      <alignment vertical="center" wrapText="1"/>
    </xf>
    <xf numFmtId="164" fontId="6" fillId="4" borderId="8" xfId="1" applyFont="1" applyFill="1" applyBorder="1" applyAlignment="1">
      <alignment horizontal="left" vertical="center" wrapText="1" readingOrder="1"/>
    </xf>
    <xf numFmtId="164" fontId="8" fillId="4" borderId="11" xfId="1" applyFont="1" applyFill="1" applyBorder="1" applyAlignment="1">
      <alignment horizontal="right" vertical="center" wrapText="1"/>
    </xf>
    <xf numFmtId="3" fontId="6" fillId="4" borderId="9" xfId="0" applyNumberFormat="1" applyFont="1" applyFill="1" applyBorder="1" applyAlignment="1">
      <alignment vertical="center" wrapText="1"/>
    </xf>
    <xf numFmtId="3" fontId="6" fillId="4" borderId="9" xfId="1" applyNumberFormat="1" applyFont="1" applyFill="1" applyBorder="1" applyAlignment="1">
      <alignment horizontal="left" vertical="center" wrapText="1"/>
    </xf>
    <xf numFmtId="3" fontId="6" fillId="4" borderId="2" xfId="1" applyNumberFormat="1" applyFont="1" applyFill="1" applyBorder="1" applyAlignment="1">
      <alignment horizontal="left" vertical="center" wrapText="1"/>
    </xf>
    <xf numFmtId="164" fontId="8" fillId="4" borderId="9" xfId="1" applyFont="1" applyFill="1" applyBorder="1" applyAlignment="1">
      <alignment horizontal="right" vertical="center" wrapText="1"/>
    </xf>
    <xf numFmtId="166" fontId="6" fillId="4" borderId="11" xfId="1" applyNumberFormat="1" applyFont="1" applyFill="1" applyBorder="1" applyAlignment="1">
      <alignment horizontal="left" vertical="center" wrapText="1" readingOrder="2"/>
    </xf>
    <xf numFmtId="3" fontId="6" fillId="4" borderId="11" xfId="1" applyNumberFormat="1" applyFont="1" applyFill="1" applyBorder="1" applyAlignment="1">
      <alignment horizontal="left" vertical="center" wrapText="1" readingOrder="1"/>
    </xf>
    <xf numFmtId="166" fontId="6" fillId="4" borderId="2" xfId="1" applyNumberFormat="1" applyFont="1" applyFill="1" applyBorder="1" applyAlignment="1">
      <alignment horizontal="left" vertical="center" wrapText="1" readingOrder="2"/>
    </xf>
    <xf numFmtId="0" fontId="6" fillId="4" borderId="2" xfId="2" applyFont="1" applyFill="1" applyBorder="1" applyAlignment="1">
      <alignment horizontal="left" vertical="center" readingOrder="1"/>
    </xf>
    <xf numFmtId="164" fontId="8" fillId="4" borderId="1" xfId="1" applyFont="1" applyFill="1" applyBorder="1" applyAlignment="1">
      <alignment horizontal="right" vertical="center" wrapText="1"/>
    </xf>
    <xf numFmtId="3" fontId="6" fillId="4" borderId="1" xfId="1" applyNumberFormat="1" applyFont="1" applyFill="1" applyBorder="1" applyAlignment="1">
      <alignment horizontal="left" vertical="center" wrapText="1" readingOrder="2"/>
    </xf>
    <xf numFmtId="166" fontId="6" fillId="4" borderId="1" xfId="1" applyNumberFormat="1" applyFont="1" applyFill="1" applyBorder="1" applyAlignment="1">
      <alignment horizontal="left" vertical="center" wrapText="1" readingOrder="2"/>
    </xf>
    <xf numFmtId="0" fontId="6" fillId="4" borderId="1" xfId="2" applyFont="1" applyFill="1" applyBorder="1" applyAlignment="1">
      <alignment horizontal="left" vertical="center" readingOrder="1"/>
    </xf>
    <xf numFmtId="164" fontId="8" fillId="4" borderId="16" xfId="1" applyFont="1" applyFill="1" applyBorder="1" applyAlignment="1">
      <alignment horizontal="right" vertical="center" wrapText="1"/>
    </xf>
    <xf numFmtId="166" fontId="6" fillId="4" borderId="16" xfId="1" applyNumberFormat="1" applyFont="1" applyFill="1" applyBorder="1" applyAlignment="1">
      <alignment horizontal="left" vertical="center" wrapText="1" readingOrder="2"/>
    </xf>
    <xf numFmtId="164" fontId="6" fillId="4" borderId="16" xfId="1" applyFont="1" applyFill="1" applyBorder="1" applyAlignment="1">
      <alignment horizontal="left" vertical="center" wrapText="1" readingOrder="1"/>
    </xf>
    <xf numFmtId="3" fontId="6" fillId="4" borderId="11" xfId="1" applyNumberFormat="1" applyFont="1" applyFill="1" applyBorder="1" applyAlignment="1">
      <alignment vertical="center" wrapText="1" readingOrder="2"/>
    </xf>
    <xf numFmtId="166" fontId="6" fillId="4" borderId="0" xfId="1" applyNumberFormat="1" applyFont="1" applyFill="1" applyBorder="1" applyAlignment="1">
      <alignment horizontal="left" vertical="center" wrapText="1" readingOrder="2"/>
    </xf>
    <xf numFmtId="166" fontId="6" fillId="4" borderId="4" xfId="1" applyNumberFormat="1" applyFont="1" applyFill="1" applyBorder="1" applyAlignment="1">
      <alignment horizontal="left" vertical="center" wrapText="1" readingOrder="2"/>
    </xf>
    <xf numFmtId="164" fontId="6" fillId="4" borderId="4" xfId="1" applyFont="1" applyFill="1" applyBorder="1" applyAlignment="1">
      <alignment horizontal="left" vertical="center" wrapText="1" readingOrder="1"/>
    </xf>
    <xf numFmtId="166" fontId="6" fillId="4" borderId="7" xfId="1" applyNumberFormat="1" applyFont="1" applyFill="1" applyBorder="1" applyAlignment="1">
      <alignment horizontal="left" vertical="center" wrapText="1" readingOrder="2"/>
    </xf>
    <xf numFmtId="164" fontId="6" fillId="4" borderId="1" xfId="1" applyFont="1" applyFill="1" applyBorder="1" applyAlignment="1">
      <alignment horizontal="left" vertical="center" wrapText="1" readingOrder="1"/>
    </xf>
    <xf numFmtId="166" fontId="6" fillId="4" borderId="8" xfId="1" applyNumberFormat="1" applyFont="1" applyFill="1" applyBorder="1" applyAlignment="1">
      <alignment horizontal="left" vertical="center" wrapText="1" readingOrder="2"/>
    </xf>
    <xf numFmtId="167" fontId="6" fillId="4" borderId="16" xfId="1" applyNumberFormat="1" applyFont="1" applyFill="1" applyBorder="1" applyAlignment="1">
      <alignment horizontal="left" vertical="center" wrapText="1" readingOrder="2"/>
    </xf>
    <xf numFmtId="167" fontId="6" fillId="4" borderId="1" xfId="1" applyNumberFormat="1" applyFont="1" applyFill="1" applyBorder="1" applyAlignment="1">
      <alignment horizontal="left" vertical="center" wrapText="1" readingOrder="2"/>
    </xf>
    <xf numFmtId="0" fontId="6" fillId="0" borderId="0" xfId="0" applyFont="1" applyFill="1" applyBorder="1" applyAlignment="1">
      <alignment horizontal="left" vertical="center" wrapText="1"/>
    </xf>
    <xf numFmtId="3" fontId="6" fillId="0" borderId="0" xfId="0" applyNumberFormat="1" applyFont="1" applyFill="1" applyBorder="1" applyAlignment="1">
      <alignment horizontal="left" vertical="center" wrapText="1"/>
    </xf>
    <xf numFmtId="3" fontId="6" fillId="0" borderId="3" xfId="0" applyNumberFormat="1" applyFont="1" applyFill="1" applyBorder="1" applyAlignment="1">
      <alignment vertical="center" wrapText="1"/>
    </xf>
    <xf numFmtId="3" fontId="6" fillId="0" borderId="12" xfId="0" applyNumberFormat="1" applyFont="1" applyFill="1" applyBorder="1" applyAlignment="1">
      <alignment vertical="center" wrapText="1"/>
    </xf>
    <xf numFmtId="1" fontId="6" fillId="0" borderId="0" xfId="0" applyNumberFormat="1" applyFont="1" applyFill="1" applyBorder="1" applyAlignment="1">
      <alignment horizontal="left" vertical="center" readingOrder="1"/>
    </xf>
    <xf numFmtId="0" fontId="6" fillId="0" borderId="3" xfId="0" applyFont="1" applyFill="1" applyBorder="1" applyAlignment="1">
      <alignment horizontal="left" vertical="center" wrapText="1" readingOrder="1"/>
    </xf>
    <xf numFmtId="0" fontId="6" fillId="0" borderId="4" xfId="0" applyFont="1" applyFill="1" applyBorder="1" applyAlignment="1">
      <alignment horizontal="left" vertical="center" wrapText="1"/>
    </xf>
    <xf numFmtId="1" fontId="6" fillId="0" borderId="4" xfId="0" applyNumberFormat="1"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3" fontId="6" fillId="0" borderId="13" xfId="0" applyNumberFormat="1" applyFont="1" applyFill="1" applyBorder="1" applyAlignment="1">
      <alignment horizontal="left" vertical="center" wrapText="1"/>
    </xf>
    <xf numFmtId="167" fontId="6" fillId="0" borderId="4" xfId="0" applyNumberFormat="1" applyFont="1" applyFill="1" applyBorder="1" applyAlignment="1">
      <alignment horizontal="left" vertical="center" wrapText="1"/>
    </xf>
    <xf numFmtId="0" fontId="6" fillId="0" borderId="13" xfId="0" applyFont="1" applyFill="1" applyBorder="1" applyAlignment="1">
      <alignment horizontal="left" vertical="center" wrapText="1"/>
    </xf>
    <xf numFmtId="167" fontId="6" fillId="0" borderId="13" xfId="0" applyNumberFormat="1" applyFont="1" applyFill="1" applyBorder="1" applyAlignment="1">
      <alignment horizontal="left" vertical="center" wrapText="1"/>
    </xf>
    <xf numFmtId="0" fontId="6" fillId="0" borderId="12" xfId="0" applyFont="1" applyFill="1" applyBorder="1" applyAlignment="1">
      <alignment horizontal="left" vertical="center" wrapText="1"/>
    </xf>
    <xf numFmtId="1" fontId="6" fillId="0" borderId="12" xfId="0" applyNumberFormat="1" applyFont="1" applyFill="1" applyBorder="1" applyAlignment="1">
      <alignment vertical="center" wrapText="1"/>
    </xf>
    <xf numFmtId="164" fontId="9" fillId="0" borderId="0" xfId="1" applyFont="1" applyBorder="1" applyAlignment="1">
      <alignment vertical="center" wrapText="1" readingOrder="1"/>
    </xf>
    <xf numFmtId="164" fontId="7" fillId="0" borderId="0" xfId="1" applyFont="1" applyBorder="1" applyAlignment="1">
      <alignment vertical="center" wrapText="1" readingOrder="2"/>
    </xf>
    <xf numFmtId="0" fontId="6" fillId="4" borderId="2" xfId="0" applyFont="1" applyFill="1" applyBorder="1" applyAlignment="1">
      <alignment horizontal="left" vertical="center" wrapText="1"/>
    </xf>
    <xf numFmtId="1" fontId="6" fillId="4" borderId="0" xfId="0" applyNumberFormat="1" applyFont="1" applyFill="1" applyBorder="1" applyAlignment="1">
      <alignment vertical="center" wrapText="1"/>
    </xf>
    <xf numFmtId="0" fontId="6" fillId="4" borderId="4" xfId="0" applyFont="1" applyFill="1" applyBorder="1" applyAlignment="1">
      <alignment horizontal="left" vertical="center" wrapText="1"/>
    </xf>
    <xf numFmtId="0" fontId="6" fillId="4" borderId="13" xfId="0" applyFont="1" applyFill="1" applyBorder="1" applyAlignment="1">
      <alignment horizontal="left" vertical="center" wrapText="1"/>
    </xf>
    <xf numFmtId="164" fontId="10" fillId="9" borderId="5" xfId="1" applyFont="1" applyFill="1" applyBorder="1" applyAlignment="1">
      <alignment horizontal="right" vertical="center" wrapText="1"/>
    </xf>
    <xf numFmtId="0" fontId="19" fillId="0" borderId="13" xfId="0" applyFont="1" applyFill="1" applyBorder="1" applyAlignment="1">
      <alignment horizontal="right" vertical="center" wrapText="1"/>
    </xf>
    <xf numFmtId="164" fontId="9" fillId="8" borderId="7" xfId="1" applyFont="1" applyFill="1" applyBorder="1" applyAlignment="1">
      <alignment horizontal="right" vertical="center" wrapText="1" readingOrder="1"/>
    </xf>
    <xf numFmtId="169" fontId="6" fillId="8" borderId="13" xfId="1" applyNumberFormat="1" applyFont="1" applyFill="1" applyBorder="1" applyAlignment="1">
      <alignment horizontal="left" vertical="center" wrapText="1" readingOrder="2"/>
    </xf>
    <xf numFmtId="0" fontId="9" fillId="0" borderId="0" xfId="0" applyFont="1" applyAlignment="1">
      <alignment horizontal="left" vertical="center" wrapText="1" readingOrder="1"/>
    </xf>
    <xf numFmtId="0" fontId="5" fillId="0" borderId="0" xfId="0" applyFont="1" applyAlignment="1">
      <alignment horizontal="center" vertical="center" wrapText="1"/>
    </xf>
    <xf numFmtId="164" fontId="24" fillId="9" borderId="0" xfId="1" applyFont="1" applyFill="1" applyBorder="1" applyAlignment="1">
      <alignment horizontal="left" vertical="center" wrapText="1" readingOrder="1"/>
    </xf>
    <xf numFmtId="164" fontId="6" fillId="4" borderId="0" xfId="1" applyFont="1" applyFill="1" applyBorder="1" applyAlignment="1">
      <alignment horizontal="left" vertical="center" wrapText="1" readingOrder="1"/>
    </xf>
    <xf numFmtId="164" fontId="6" fillId="0" borderId="0" xfId="1" applyFont="1" applyBorder="1" applyAlignment="1">
      <alignment horizontal="left" vertical="center" wrapText="1" readingOrder="1"/>
    </xf>
    <xf numFmtId="0" fontId="25" fillId="0" borderId="0" xfId="0" applyFont="1" applyAlignment="1">
      <alignment horizontal="center" vertical="center" wrapText="1" readingOrder="1"/>
    </xf>
    <xf numFmtId="164" fontId="6" fillId="0" borderId="0" xfId="1" applyFont="1" applyFill="1" applyBorder="1" applyAlignment="1">
      <alignment horizontal="left" vertical="center" wrapText="1" readingOrder="1"/>
    </xf>
    <xf numFmtId="0" fontId="9" fillId="0" borderId="0" xfId="0" applyFont="1" applyAlignment="1">
      <alignment horizontal="left" vertical="center" readingOrder="1"/>
    </xf>
    <xf numFmtId="0" fontId="6" fillId="8" borderId="0" xfId="0" applyFont="1" applyFill="1" applyBorder="1" applyAlignment="1">
      <alignment horizontal="left" vertical="center" wrapText="1" readingOrder="1"/>
    </xf>
    <xf numFmtId="0" fontId="9" fillId="0" borderId="0" xfId="0" applyFont="1" applyBorder="1" applyAlignment="1">
      <alignment horizontal="left" vertical="center" readingOrder="1"/>
    </xf>
    <xf numFmtId="0" fontId="9" fillId="0" borderId="0" xfId="0" applyFont="1" applyBorder="1" applyAlignment="1">
      <alignment horizontal="center" vertical="center" wrapText="1"/>
    </xf>
    <xf numFmtId="0" fontId="24" fillId="9" borderId="1" xfId="1" quotePrefix="1" applyNumberFormat="1" applyFont="1" applyFill="1" applyBorder="1" applyAlignment="1">
      <alignment horizontal="left" vertical="center" wrapText="1" readingOrder="1"/>
    </xf>
    <xf numFmtId="0" fontId="24" fillId="9" borderId="1" xfId="1" applyNumberFormat="1" applyFont="1" applyFill="1" applyBorder="1" applyAlignment="1">
      <alignment horizontal="left" vertical="center" wrapText="1" readingOrder="1"/>
    </xf>
    <xf numFmtId="0" fontId="9" fillId="0" borderId="0" xfId="0" applyFont="1" applyAlignment="1">
      <alignment horizontal="left" vertical="center" wrapText="1" readingOrder="1"/>
    </xf>
    <xf numFmtId="165" fontId="6" fillId="0" borderId="2" xfId="0" applyNumberFormat="1" applyFont="1" applyFill="1" applyBorder="1" applyAlignment="1">
      <alignment horizontal="right" vertical="center" wrapText="1" readingOrder="2"/>
    </xf>
    <xf numFmtId="165" fontId="6" fillId="0" borderId="12" xfId="0" applyNumberFormat="1" applyFont="1" applyFill="1" applyBorder="1" applyAlignment="1">
      <alignment horizontal="right" vertical="center" wrapText="1" readingOrder="2"/>
    </xf>
    <xf numFmtId="164" fontId="10" fillId="9" borderId="5" xfId="1" applyFont="1" applyFill="1" applyBorder="1" applyAlignment="1">
      <alignment horizontal="left" vertical="center" wrapText="1"/>
    </xf>
    <xf numFmtId="164" fontId="10" fillId="9" borderId="1" xfId="1" applyFont="1" applyFill="1" applyBorder="1" applyAlignment="1">
      <alignment horizontal="left" vertical="center" wrapText="1"/>
    </xf>
    <xf numFmtId="0" fontId="7" fillId="0" borderId="0" xfId="0" applyFont="1" applyBorder="1" applyAlignment="1">
      <alignment horizontal="right" vertical="center" wrapText="1" readingOrder="2"/>
    </xf>
    <xf numFmtId="0" fontId="9" fillId="0" borderId="5" xfId="0" applyFont="1" applyBorder="1" applyAlignment="1">
      <alignment horizontal="left" vertical="center" wrapText="1" readingOrder="1"/>
    </xf>
    <xf numFmtId="0" fontId="10" fillId="9" borderId="5" xfId="1" applyNumberFormat="1" applyFont="1" applyFill="1" applyBorder="1" applyAlignment="1">
      <alignment horizontal="right" vertical="center" wrapText="1"/>
    </xf>
    <xf numFmtId="0" fontId="5" fillId="0" borderId="0" xfId="0" applyFont="1" applyAlignment="1">
      <alignment horizontal="center" vertical="center" wrapText="1"/>
    </xf>
    <xf numFmtId="0" fontId="7" fillId="0" borderId="11" xfId="0" applyFont="1" applyBorder="1" applyAlignment="1">
      <alignment horizontal="right" vertical="center" wrapText="1"/>
    </xf>
    <xf numFmtId="0" fontId="7" fillId="0" borderId="0" xfId="0" applyFont="1" applyAlignment="1">
      <alignment horizontal="right" vertical="center" wrapText="1"/>
    </xf>
    <xf numFmtId="0" fontId="9" fillId="4" borderId="0" xfId="0" applyFont="1" applyFill="1" applyAlignment="1">
      <alignment horizontal="left" vertical="center" wrapText="1" readingOrder="1"/>
    </xf>
    <xf numFmtId="0" fontId="7" fillId="4" borderId="0" xfId="0" applyFont="1" applyFill="1" applyAlignment="1">
      <alignment horizontal="right" vertical="center" wrapText="1" readingOrder="2"/>
    </xf>
    <xf numFmtId="0" fontId="7" fillId="0" borderId="0" xfId="0" applyFont="1" applyAlignment="1">
      <alignment horizontal="right" vertical="center" wrapText="1" readingOrder="2"/>
    </xf>
    <xf numFmtId="0" fontId="9" fillId="0" borderId="11" xfId="0" applyFont="1" applyBorder="1" applyAlignment="1">
      <alignment horizontal="left" vertical="center" wrapText="1"/>
    </xf>
    <xf numFmtId="0" fontId="5" fillId="0" borderId="0" xfId="0" applyFont="1" applyAlignment="1">
      <alignment horizontal="center" vertical="center"/>
    </xf>
    <xf numFmtId="0" fontId="25" fillId="0" borderId="0" xfId="0" quotePrefix="1" applyFont="1" applyAlignment="1">
      <alignment horizontal="center" vertical="center" wrapText="1" readingOrder="1"/>
    </xf>
    <xf numFmtId="0" fontId="7" fillId="0" borderId="5" xfId="0" applyFont="1" applyBorder="1" applyAlignment="1">
      <alignment horizontal="right" vertical="center" wrapText="1" readingOrder="2"/>
    </xf>
    <xf numFmtId="0" fontId="25" fillId="0" borderId="12" xfId="0" applyFont="1" applyBorder="1" applyAlignment="1">
      <alignment horizontal="left" vertical="center" wrapText="1"/>
    </xf>
    <xf numFmtId="0" fontId="5" fillId="0" borderId="12" xfId="0" quotePrefix="1" applyFont="1" applyBorder="1" applyAlignment="1">
      <alignment horizontal="right" vertical="center" wrapText="1"/>
    </xf>
    <xf numFmtId="0" fontId="5" fillId="0" borderId="12" xfId="0" applyFont="1" applyBorder="1" applyAlignment="1">
      <alignment horizontal="right" vertical="center" wrapText="1"/>
    </xf>
    <xf numFmtId="0" fontId="10" fillId="9" borderId="5" xfId="1" quotePrefix="1" applyNumberFormat="1" applyFont="1" applyFill="1" applyBorder="1" applyAlignment="1">
      <alignment horizontal="right" vertical="center" wrapText="1" readingOrder="2"/>
    </xf>
    <xf numFmtId="0" fontId="10" fillId="9" borderId="1" xfId="1" quotePrefix="1" applyNumberFormat="1" applyFont="1" applyFill="1" applyBorder="1" applyAlignment="1">
      <alignment horizontal="right" vertical="center" wrapText="1" readingOrder="2"/>
    </xf>
    <xf numFmtId="164" fontId="10" fillId="9" borderId="5" xfId="1" applyFont="1" applyFill="1" applyBorder="1" applyAlignment="1">
      <alignment horizontal="right" vertical="center" wrapText="1"/>
    </xf>
    <xf numFmtId="164" fontId="10" fillId="9" borderId="1" xfId="1" applyFont="1" applyFill="1" applyBorder="1" applyAlignment="1">
      <alignment horizontal="right" vertical="center" wrapText="1"/>
    </xf>
    <xf numFmtId="0" fontId="7" fillId="0" borderId="11" xfId="0" applyFont="1" applyBorder="1" applyAlignment="1">
      <alignment horizontal="right" vertical="center" wrapText="1" readingOrder="2"/>
    </xf>
    <xf numFmtId="0" fontId="7" fillId="0" borderId="0" xfId="0" applyFont="1" applyFill="1" applyAlignment="1">
      <alignment horizontal="right" vertical="center" wrapText="1"/>
    </xf>
    <xf numFmtId="0" fontId="25" fillId="0" borderId="0" xfId="0" quotePrefix="1" applyFont="1" applyAlignment="1">
      <alignment horizontal="center" vertical="center" wrapText="1" readingOrder="2"/>
    </xf>
    <xf numFmtId="0" fontId="9" fillId="0" borderId="0" xfId="0" applyFont="1" applyFill="1" applyAlignment="1">
      <alignment horizontal="left" vertical="center" wrapText="1" readingOrder="1"/>
    </xf>
    <xf numFmtId="0" fontId="9" fillId="0" borderId="11" xfId="0" applyFont="1" applyBorder="1" applyAlignment="1">
      <alignment horizontal="center" vertical="center" wrapText="1"/>
    </xf>
    <xf numFmtId="1" fontId="19" fillId="8" borderId="13" xfId="0" applyNumberFormat="1" applyFont="1" applyFill="1" applyBorder="1" applyAlignment="1">
      <alignment horizontal="right" vertical="center" wrapText="1"/>
    </xf>
    <xf numFmtId="1" fontId="19" fillId="4" borderId="13" xfId="0" applyNumberFormat="1" applyFont="1" applyFill="1" applyBorder="1" applyAlignment="1">
      <alignment horizontal="right" vertical="center" wrapText="1"/>
    </xf>
    <xf numFmtId="0" fontId="19" fillId="0" borderId="0" xfId="0" applyFont="1" applyFill="1" applyBorder="1" applyAlignment="1">
      <alignment horizontal="right" vertical="center" wrapText="1"/>
    </xf>
    <xf numFmtId="0" fontId="7" fillId="0" borderId="0" xfId="0" applyFont="1" applyAlignment="1">
      <alignment horizontal="right" vertical="center" readingOrder="2"/>
    </xf>
    <xf numFmtId="0" fontId="19" fillId="0" borderId="8" xfId="0" applyFont="1" applyFill="1" applyBorder="1" applyAlignment="1">
      <alignment horizontal="right" vertical="center" wrapText="1"/>
    </xf>
    <xf numFmtId="0" fontId="19" fillId="0" borderId="2" xfId="0" applyFont="1" applyFill="1" applyBorder="1" applyAlignment="1">
      <alignment horizontal="right" vertical="center" wrapText="1"/>
    </xf>
    <xf numFmtId="0" fontId="19" fillId="0" borderId="13" xfId="0" applyFont="1" applyFill="1" applyBorder="1" applyAlignment="1">
      <alignment horizontal="right" vertical="center" wrapText="1"/>
    </xf>
    <xf numFmtId="0" fontId="19" fillId="0" borderId="4" xfId="0" applyFont="1" applyFill="1" applyBorder="1" applyAlignment="1">
      <alignment horizontal="right" vertical="center" wrapText="1"/>
    </xf>
    <xf numFmtId="0" fontId="5" fillId="0" borderId="0" xfId="0" quotePrefix="1" applyFont="1" applyAlignment="1">
      <alignment horizontal="center" vertical="center" wrapText="1" readingOrder="2"/>
    </xf>
    <xf numFmtId="164" fontId="18" fillId="9" borderId="5" xfId="1" applyFont="1" applyFill="1" applyBorder="1" applyAlignment="1">
      <alignment horizontal="right" vertical="center" wrapText="1"/>
    </xf>
    <xf numFmtId="164" fontId="18" fillId="9" borderId="1" xfId="1" applyFont="1" applyFill="1" applyBorder="1" applyAlignment="1">
      <alignment horizontal="right" vertical="center" wrapText="1"/>
    </xf>
    <xf numFmtId="164" fontId="24" fillId="9" borderId="5" xfId="1" applyFont="1" applyFill="1" applyBorder="1" applyAlignment="1">
      <alignment horizontal="left" vertical="center" wrapText="1"/>
    </xf>
    <xf numFmtId="164" fontId="24" fillId="9" borderId="1" xfId="1" applyFont="1" applyFill="1" applyBorder="1" applyAlignment="1">
      <alignment horizontal="left" vertical="center" wrapText="1"/>
    </xf>
    <xf numFmtId="1" fontId="19" fillId="0" borderId="4" xfId="0" applyNumberFormat="1" applyFont="1" applyFill="1" applyBorder="1" applyAlignment="1">
      <alignment horizontal="right" vertical="center" wrapText="1"/>
    </xf>
    <xf numFmtId="0" fontId="9" fillId="0" borderId="11" xfId="0" applyFont="1" applyBorder="1" applyAlignment="1">
      <alignment horizontal="left" vertical="center" wrapText="1" readingOrder="1"/>
    </xf>
    <xf numFmtId="0" fontId="14" fillId="0" borderId="11" xfId="0" applyFont="1" applyBorder="1" applyAlignment="1">
      <alignment horizontal="left" vertical="center" wrapText="1" readingOrder="1"/>
    </xf>
    <xf numFmtId="164" fontId="24" fillId="9" borderId="5" xfId="1" applyFont="1" applyFill="1" applyBorder="1" applyAlignment="1">
      <alignment horizontal="left" vertical="center" wrapText="1" readingOrder="1"/>
    </xf>
    <xf numFmtId="164" fontId="24" fillId="9" borderId="1" xfId="1" applyFont="1" applyFill="1" applyBorder="1" applyAlignment="1">
      <alignment horizontal="left" vertical="center" wrapText="1" readingOrder="1"/>
    </xf>
    <xf numFmtId="0" fontId="25" fillId="0" borderId="0" xfId="0" quotePrefix="1" applyFont="1" applyAlignment="1">
      <alignment horizontal="center" vertical="center" wrapText="1"/>
    </xf>
    <xf numFmtId="0" fontId="25" fillId="0" borderId="0" xfId="0" applyFont="1" applyAlignment="1">
      <alignment horizontal="center" vertical="center" wrapText="1"/>
    </xf>
    <xf numFmtId="0" fontId="25" fillId="0" borderId="0" xfId="0" applyFont="1" applyBorder="1" applyAlignment="1">
      <alignment horizontal="left" vertical="center" wrapText="1"/>
    </xf>
    <xf numFmtId="0" fontId="6" fillId="0" borderId="0" xfId="0" applyFont="1" applyAlignment="1">
      <alignment horizontal="left" vertical="center" wrapText="1" readingOrder="1"/>
    </xf>
    <xf numFmtId="164" fontId="5" fillId="0" borderId="0" xfId="1" quotePrefix="1" applyFont="1" applyAlignment="1">
      <alignment horizontal="center" vertical="center" wrapText="1"/>
    </xf>
    <xf numFmtId="164" fontId="10" fillId="9" borderId="5" xfId="1" quotePrefix="1" applyFont="1" applyFill="1" applyBorder="1" applyAlignment="1">
      <alignment horizontal="center" vertical="center" wrapText="1"/>
    </xf>
    <xf numFmtId="164" fontId="10" fillId="9" borderId="5" xfId="1" applyFont="1" applyFill="1" applyBorder="1" applyAlignment="1">
      <alignment horizontal="center" vertical="center" wrapText="1"/>
    </xf>
    <xf numFmtId="0" fontId="7" fillId="4" borderId="5" xfId="0" applyFont="1" applyFill="1" applyBorder="1" applyAlignment="1">
      <alignment horizontal="right" vertical="center" readingOrder="2"/>
    </xf>
    <xf numFmtId="164" fontId="6" fillId="0" borderId="11" xfId="1" applyFont="1" applyBorder="1" applyAlignment="1">
      <alignment horizontal="left" vertical="center" wrapText="1"/>
    </xf>
    <xf numFmtId="164" fontId="6" fillId="0" borderId="0" xfId="1" applyFont="1" applyBorder="1" applyAlignment="1">
      <alignment horizontal="left" vertical="center" wrapText="1"/>
    </xf>
    <xf numFmtId="164" fontId="6" fillId="0" borderId="1" xfId="1" applyFont="1" applyBorder="1" applyAlignment="1">
      <alignment horizontal="left" vertical="center" wrapText="1"/>
    </xf>
    <xf numFmtId="0" fontId="4" fillId="0" borderId="11"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right" vertical="center" wrapText="1"/>
    </xf>
    <xf numFmtId="164" fontId="8" fillId="0" borderId="11" xfId="1" applyFont="1" applyBorder="1" applyAlignment="1">
      <alignment horizontal="right" vertical="center"/>
    </xf>
    <xf numFmtId="164" fontId="8" fillId="0" borderId="0" xfId="1" applyFont="1" applyBorder="1" applyAlignment="1">
      <alignment horizontal="right" vertical="center"/>
    </xf>
    <xf numFmtId="164" fontId="25" fillId="0" borderId="0" xfId="1" quotePrefix="1" applyFont="1" applyAlignment="1">
      <alignment horizontal="center" vertical="center" wrapText="1" readingOrder="1"/>
    </xf>
    <xf numFmtId="164" fontId="24" fillId="9" borderId="0" xfId="1" applyFont="1" applyFill="1" applyBorder="1" applyAlignment="1">
      <alignment horizontal="left" vertical="center" wrapText="1" readingOrder="1"/>
    </xf>
    <xf numFmtId="164" fontId="24" fillId="9" borderId="8" xfId="1" quotePrefix="1" applyFont="1" applyFill="1" applyBorder="1" applyAlignment="1">
      <alignment horizontal="center" vertical="center" wrapText="1"/>
    </xf>
    <xf numFmtId="164" fontId="10" fillId="9" borderId="0" xfId="1" applyFont="1" applyFill="1" applyBorder="1" applyAlignment="1">
      <alignment horizontal="center" vertical="center" wrapText="1"/>
    </xf>
    <xf numFmtId="164" fontId="10" fillId="9" borderId="1" xfId="1" applyFont="1" applyFill="1" applyBorder="1" applyAlignment="1">
      <alignment horizontal="center" vertical="center" wrapText="1"/>
    </xf>
    <xf numFmtId="0" fontId="8" fillId="8" borderId="13" xfId="0" applyFont="1" applyFill="1" applyBorder="1" applyAlignment="1">
      <alignment horizontal="right" vertical="center" wrapText="1"/>
    </xf>
    <xf numFmtId="0" fontId="6" fillId="8" borderId="13" xfId="0" applyFont="1" applyFill="1" applyBorder="1" applyAlignment="1">
      <alignment horizontal="left" vertical="center" wrapText="1"/>
    </xf>
    <xf numFmtId="0" fontId="9" fillId="0" borderId="11" xfId="1" applyNumberFormat="1" applyFont="1" applyBorder="1" applyAlignment="1">
      <alignment horizontal="left" vertical="center" wrapText="1" readingOrder="1"/>
    </xf>
    <xf numFmtId="0" fontId="6" fillId="0" borderId="0" xfId="0" applyFont="1" applyAlignment="1">
      <alignment horizontal="left" vertical="center" wrapText="1"/>
    </xf>
    <xf numFmtId="0" fontId="7" fillId="4" borderId="0" xfId="0" applyFont="1" applyFill="1" applyBorder="1" applyAlignment="1">
      <alignment horizontal="right" vertical="center" wrapText="1" readingOrder="2"/>
    </xf>
    <xf numFmtId="0" fontId="7" fillId="0" borderId="0" xfId="0" applyFont="1" applyBorder="1" applyAlignment="1">
      <alignment horizontal="right" vertical="center" wrapText="1"/>
    </xf>
    <xf numFmtId="0" fontId="6" fillId="0" borderId="11" xfId="0" applyNumberFormat="1" applyFont="1" applyBorder="1" applyAlignment="1">
      <alignment horizontal="left" vertical="center" readingOrder="1"/>
    </xf>
    <xf numFmtId="164" fontId="8" fillId="0" borderId="11" xfId="1" applyFont="1" applyBorder="1" applyAlignment="1">
      <alignment horizontal="center" vertical="center" wrapText="1"/>
    </xf>
    <xf numFmtId="164" fontId="8" fillId="0" borderId="0" xfId="1" applyFont="1" applyBorder="1" applyAlignment="1">
      <alignment horizontal="center" vertical="center" wrapText="1"/>
    </xf>
    <xf numFmtId="164" fontId="8" fillId="0" borderId="1" xfId="1" applyFont="1" applyBorder="1" applyAlignment="1">
      <alignment horizontal="center" vertical="center" wrapText="1"/>
    </xf>
    <xf numFmtId="164" fontId="6" fillId="4" borderId="11" xfId="1" applyFont="1" applyFill="1" applyBorder="1" applyAlignment="1">
      <alignment horizontal="left" vertical="center" wrapText="1" readingOrder="1"/>
    </xf>
    <xf numFmtId="164" fontId="6" fillId="4" borderId="0" xfId="1" applyFont="1" applyFill="1" applyBorder="1" applyAlignment="1">
      <alignment horizontal="left" vertical="center" wrapText="1" readingOrder="1"/>
    </xf>
    <xf numFmtId="164" fontId="6" fillId="4" borderId="1" xfId="1" applyFont="1" applyFill="1" applyBorder="1" applyAlignment="1">
      <alignment horizontal="left" vertical="center" wrapText="1" readingOrder="1"/>
    </xf>
    <xf numFmtId="0" fontId="6" fillId="8" borderId="13" xfId="0" applyFont="1" applyFill="1" applyBorder="1" applyAlignment="1">
      <alignment horizontal="left" vertical="center" wrapText="1" readingOrder="1"/>
    </xf>
    <xf numFmtId="0" fontId="7" fillId="4" borderId="5" xfId="0" applyFont="1" applyFill="1" applyBorder="1" applyAlignment="1">
      <alignment horizontal="right" vertical="center" wrapText="1" readingOrder="2"/>
    </xf>
    <xf numFmtId="0" fontId="9" fillId="4" borderId="5"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164" fontId="8" fillId="0" borderId="11" xfId="1" applyFont="1" applyBorder="1" applyAlignment="1">
      <alignment horizontal="right" vertical="center" wrapText="1"/>
    </xf>
    <xf numFmtId="164" fontId="8" fillId="0" borderId="0" xfId="1" applyFont="1" applyBorder="1" applyAlignment="1">
      <alignment horizontal="right" vertical="center" wrapText="1"/>
    </xf>
    <xf numFmtId="164" fontId="8" fillId="0" borderId="1" xfId="1" applyFont="1" applyBorder="1" applyAlignment="1">
      <alignment horizontal="right" vertical="center" wrapText="1"/>
    </xf>
    <xf numFmtId="164" fontId="8" fillId="0" borderId="11" xfId="1" applyFont="1" applyFill="1" applyBorder="1" applyAlignment="1">
      <alignment horizontal="right" vertical="center" wrapText="1"/>
    </xf>
    <xf numFmtId="164" fontId="8" fillId="0" borderId="0" xfId="1" applyFont="1" applyFill="1" applyBorder="1" applyAlignment="1">
      <alignment horizontal="right" vertical="center" wrapText="1"/>
    </xf>
    <xf numFmtId="164" fontId="8" fillId="0" borderId="1" xfId="1" applyFont="1" applyFill="1" applyBorder="1" applyAlignment="1">
      <alignment horizontal="right" vertical="center" wrapText="1"/>
    </xf>
    <xf numFmtId="164" fontId="8" fillId="0" borderId="12" xfId="1" applyFont="1" applyBorder="1" applyAlignment="1">
      <alignment horizontal="right" vertical="center" wrapText="1"/>
    </xf>
    <xf numFmtId="164" fontId="6" fillId="0" borderId="0" xfId="1" applyFont="1" applyBorder="1" applyAlignment="1">
      <alignment horizontal="left" vertical="center" wrapText="1" readingOrder="1"/>
    </xf>
    <xf numFmtId="0" fontId="24" fillId="9" borderId="8" xfId="1" applyNumberFormat="1" applyFont="1" applyFill="1" applyBorder="1" applyAlignment="1">
      <alignment horizontal="center" vertical="center" wrapText="1" readingOrder="1"/>
    </xf>
    <xf numFmtId="164" fontId="24" fillId="9" borderId="8" xfId="1" applyFont="1" applyFill="1" applyBorder="1" applyAlignment="1">
      <alignment horizontal="center" vertical="center" wrapText="1" readingOrder="1"/>
    </xf>
    <xf numFmtId="164" fontId="5" fillId="0" borderId="0" xfId="1" applyFont="1" applyAlignment="1">
      <alignment horizontal="center" vertical="center" wrapText="1"/>
    </xf>
    <xf numFmtId="164" fontId="25" fillId="0" borderId="0" xfId="1" applyFont="1" applyAlignment="1">
      <alignment horizontal="center" vertical="center" wrapText="1" readingOrder="1"/>
    </xf>
    <xf numFmtId="164" fontId="5" fillId="0" borderId="12" xfId="1" quotePrefix="1" applyFont="1" applyBorder="1" applyAlignment="1">
      <alignment horizontal="right" vertical="center" wrapText="1"/>
    </xf>
    <xf numFmtId="164" fontId="21" fillId="0" borderId="12" xfId="1" applyFont="1" applyBorder="1" applyAlignment="1">
      <alignment horizontal="center" vertical="center" wrapText="1"/>
    </xf>
    <xf numFmtId="164" fontId="10" fillId="9" borderId="0" xfId="1" applyFont="1" applyFill="1" applyBorder="1" applyAlignment="1">
      <alignment horizontal="right" vertical="center" wrapText="1"/>
    </xf>
    <xf numFmtId="0" fontId="10" fillId="9" borderId="5" xfId="1" applyNumberFormat="1" applyFont="1" applyFill="1" applyBorder="1" applyAlignment="1">
      <alignment horizontal="center" vertical="center" wrapText="1"/>
    </xf>
    <xf numFmtId="0" fontId="10" fillId="9" borderId="0" xfId="1" applyNumberFormat="1" applyFont="1" applyFill="1" applyBorder="1" applyAlignment="1">
      <alignment horizontal="center" vertical="center" wrapText="1"/>
    </xf>
    <xf numFmtId="164" fontId="8" fillId="4" borderId="11" xfId="1" applyFont="1" applyFill="1" applyBorder="1" applyAlignment="1">
      <alignment horizontal="right" vertical="center" wrapText="1"/>
    </xf>
    <xf numFmtId="164" fontId="8" fillId="4" borderId="0" xfId="1" applyFont="1" applyFill="1" applyBorder="1" applyAlignment="1">
      <alignment horizontal="right" vertical="center" wrapText="1"/>
    </xf>
    <xf numFmtId="164" fontId="8" fillId="4" borderId="1" xfId="1" applyFont="1" applyFill="1" applyBorder="1" applyAlignment="1">
      <alignment horizontal="right" vertical="center" wrapText="1"/>
    </xf>
    <xf numFmtId="0" fontId="25" fillId="0" borderId="0" xfId="0" applyFont="1" applyAlignment="1">
      <alignment horizontal="center" vertical="center" wrapText="1" readingOrder="1"/>
    </xf>
    <xf numFmtId="164" fontId="6" fillId="0" borderId="11" xfId="1" applyFont="1" applyFill="1" applyBorder="1" applyAlignment="1">
      <alignment horizontal="left" vertical="center" wrapText="1" readingOrder="1"/>
    </xf>
    <xf numFmtId="164" fontId="6" fillId="0" borderId="0" xfId="1" applyFont="1" applyFill="1" applyBorder="1" applyAlignment="1">
      <alignment horizontal="left" vertical="center" wrapText="1" readingOrder="1"/>
    </xf>
    <xf numFmtId="0" fontId="7" fillId="0" borderId="11" xfId="0" applyFont="1" applyBorder="1" applyAlignment="1">
      <alignment vertical="center" wrapText="1"/>
    </xf>
    <xf numFmtId="0" fontId="9" fillId="0" borderId="5" xfId="0" applyFont="1" applyBorder="1" applyAlignment="1">
      <alignment horizontal="left" vertical="center" readingOrder="1"/>
    </xf>
    <xf numFmtId="0" fontId="9" fillId="0" borderId="0" xfId="0" applyFont="1" applyAlignment="1">
      <alignment horizontal="left" vertical="center" readingOrder="1"/>
    </xf>
    <xf numFmtId="0" fontId="9" fillId="0" borderId="11" xfId="1" applyNumberFormat="1" applyFont="1" applyBorder="1" applyAlignment="1">
      <alignment horizontal="left" vertical="center" wrapText="1"/>
    </xf>
    <xf numFmtId="164" fontId="7" fillId="8" borderId="4" xfId="1" applyFont="1" applyFill="1" applyBorder="1" applyAlignment="1">
      <alignment horizontal="center" vertical="center" wrapText="1"/>
    </xf>
    <xf numFmtId="164" fontId="7" fillId="8" borderId="1" xfId="1" applyFont="1" applyFill="1" applyBorder="1" applyAlignment="1">
      <alignment horizontal="center" vertical="center" wrapText="1"/>
    </xf>
    <xf numFmtId="164" fontId="5" fillId="0" borderId="0" xfId="1" quotePrefix="1" applyFont="1" applyBorder="1" applyAlignment="1">
      <alignment horizontal="right" vertical="center" wrapText="1"/>
    </xf>
    <xf numFmtId="164" fontId="25" fillId="0" borderId="12" xfId="1" applyFont="1" applyBorder="1" applyAlignment="1">
      <alignment horizontal="left" vertical="center" wrapText="1" readingOrder="1"/>
    </xf>
    <xf numFmtId="164" fontId="6" fillId="4" borderId="11" xfId="1" applyFont="1" applyFill="1" applyBorder="1" applyAlignment="1">
      <alignment horizontal="left" vertical="center" readingOrder="1"/>
    </xf>
    <xf numFmtId="164" fontId="6" fillId="4" borderId="0" xfId="1" applyFont="1" applyFill="1" applyBorder="1" applyAlignment="1">
      <alignment horizontal="left" vertical="center" readingOrder="1"/>
    </xf>
    <xf numFmtId="164" fontId="25" fillId="0" borderId="0" xfId="1" quotePrefix="1" applyFont="1" applyAlignment="1">
      <alignment horizontal="center" vertical="center" wrapText="1"/>
    </xf>
    <xf numFmtId="164" fontId="25" fillId="0" borderId="0" xfId="1" applyFont="1" applyAlignment="1">
      <alignment horizontal="center" vertical="center" wrapText="1"/>
    </xf>
    <xf numFmtId="164" fontId="28" fillId="0" borderId="0" xfId="1" applyFont="1" applyAlignment="1">
      <alignment horizontal="center" vertical="center" wrapText="1"/>
    </xf>
    <xf numFmtId="164" fontId="5" fillId="0" borderId="12" xfId="1" applyFont="1" applyBorder="1" applyAlignment="1">
      <alignment horizontal="right" vertical="center" wrapText="1" readingOrder="2"/>
    </xf>
    <xf numFmtId="164" fontId="5" fillId="0" borderId="12" xfId="1" quotePrefix="1" applyFont="1" applyBorder="1" applyAlignment="1">
      <alignment horizontal="right" vertical="center" wrapText="1" readingOrder="2"/>
    </xf>
    <xf numFmtId="164" fontId="24" fillId="9" borderId="8" xfId="1" applyFont="1" applyFill="1" applyBorder="1" applyAlignment="1">
      <alignment horizontal="center" vertical="center" wrapText="1"/>
    </xf>
    <xf numFmtId="164" fontId="9" fillId="0" borderId="0" xfId="1" applyFont="1" applyBorder="1" applyAlignment="1">
      <alignment horizontal="left" vertical="center" wrapText="1" readingOrder="1"/>
    </xf>
    <xf numFmtId="164" fontId="8" fillId="0" borderId="16" xfId="1" applyFont="1" applyBorder="1" applyAlignment="1">
      <alignment horizontal="right" vertical="center" wrapText="1"/>
    </xf>
    <xf numFmtId="164" fontId="6" fillId="4" borderId="16" xfId="1" applyFont="1" applyFill="1" applyBorder="1" applyAlignment="1">
      <alignment horizontal="left" vertical="center" wrapText="1"/>
    </xf>
    <xf numFmtId="164" fontId="6" fillId="4" borderId="11" xfId="1" applyFont="1" applyFill="1" applyBorder="1" applyAlignment="1">
      <alignment horizontal="left" vertical="center" wrapText="1"/>
    </xf>
    <xf numFmtId="164" fontId="6" fillId="4" borderId="0" xfId="1" applyFont="1" applyFill="1" applyBorder="1" applyAlignment="1">
      <alignment horizontal="left" vertical="center" wrapText="1"/>
    </xf>
    <xf numFmtId="164" fontId="6" fillId="4" borderId="1" xfId="1" applyFont="1" applyFill="1" applyBorder="1" applyAlignment="1">
      <alignment horizontal="left" vertical="center" wrapText="1"/>
    </xf>
    <xf numFmtId="0" fontId="6" fillId="0" borderId="13" xfId="1" applyNumberFormat="1" applyFont="1" applyBorder="1" applyAlignment="1">
      <alignment horizontal="center" vertical="center" wrapText="1"/>
    </xf>
    <xf numFmtId="0" fontId="6" fillId="0" borderId="11" xfId="0" applyFont="1" applyBorder="1" applyAlignment="1">
      <alignment horizontal="right" vertical="center" wrapText="1"/>
    </xf>
    <xf numFmtId="0" fontId="6" fillId="4" borderId="11"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1" xfId="0" applyFont="1" applyFill="1" applyBorder="1" applyAlignment="1">
      <alignment horizontal="left" vertical="center" wrapText="1"/>
    </xf>
  </cellXfs>
  <cellStyles count="3">
    <cellStyle name="Comma" xfId="1" builtinId="3"/>
    <cellStyle name="Normal" xfId="0" builtinId="0"/>
    <cellStyle name="Normal 2" xfId="2"/>
  </cellStyles>
  <dxfs count="0"/>
  <tableStyles count="0" defaultTableStyle="TableStyleMedium9" defaultPivotStyle="PivotStyleLight16"/>
  <colors>
    <mruColors>
      <color rgb="FFF2E5FF"/>
      <color rgb="FFDBB7FF"/>
      <color rgb="FF56426E"/>
      <color rgb="FFEAD5FF"/>
      <color rgb="FFBA75FF"/>
      <color rgb="FFFF93C9"/>
      <color rgb="FFFFB7DB"/>
      <color rgb="FFFAD4FA"/>
      <color rgb="FF632523"/>
      <color rgb="FFC0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581026</xdr:colOff>
      <xdr:row>14</xdr:row>
      <xdr:rowOff>76200</xdr:rowOff>
    </xdr:from>
    <xdr:to>
      <xdr:col>3</xdr:col>
      <xdr:colOff>1028701</xdr:colOff>
      <xdr:row>14</xdr:row>
      <xdr:rowOff>219076</xdr:rowOff>
    </xdr:to>
    <xdr:sp macro="" textlink="">
      <xdr:nvSpPr>
        <xdr:cNvPr id="4" name="TextBox 2"/>
        <xdr:cNvSpPr txBox="1"/>
      </xdr:nvSpPr>
      <xdr:spPr>
        <a:xfrm>
          <a:off x="9986248124" y="5410200"/>
          <a:ext cx="447675" cy="14287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solidFill>
                <a:schemeClr val="dk1"/>
              </a:solidFill>
              <a:latin typeface="+mn-lt"/>
              <a:ea typeface="+mn-ea"/>
              <a:cs typeface="+mn-cs"/>
            </a:rPr>
            <a:t>**</a:t>
          </a:r>
          <a:endParaRPr lang="ar-IQ" sz="1000" b="1"/>
        </a:p>
      </xdr:txBody>
    </xdr:sp>
    <xdr:clientData/>
  </xdr:twoCellAnchor>
  <xdr:twoCellAnchor>
    <xdr:from>
      <xdr:col>3</xdr:col>
      <xdr:colOff>609600</xdr:colOff>
      <xdr:row>15</xdr:row>
      <xdr:rowOff>76200</xdr:rowOff>
    </xdr:from>
    <xdr:to>
      <xdr:col>4</xdr:col>
      <xdr:colOff>95250</xdr:colOff>
      <xdr:row>15</xdr:row>
      <xdr:rowOff>247651</xdr:rowOff>
    </xdr:to>
    <xdr:sp macro="" textlink="">
      <xdr:nvSpPr>
        <xdr:cNvPr id="7" name="TextBox 2"/>
        <xdr:cNvSpPr txBox="1"/>
      </xdr:nvSpPr>
      <xdr:spPr>
        <a:xfrm>
          <a:off x="9986105250" y="5829300"/>
          <a:ext cx="400050" cy="171451"/>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600075</xdr:colOff>
      <xdr:row>16</xdr:row>
      <xdr:rowOff>66675</xdr:rowOff>
    </xdr:from>
    <xdr:to>
      <xdr:col>3</xdr:col>
      <xdr:colOff>1009651</xdr:colOff>
      <xdr:row>16</xdr:row>
      <xdr:rowOff>257175</xdr:rowOff>
    </xdr:to>
    <xdr:sp macro="" textlink="">
      <xdr:nvSpPr>
        <xdr:cNvPr id="5" name="TextBox 2"/>
        <xdr:cNvSpPr txBox="1"/>
      </xdr:nvSpPr>
      <xdr:spPr>
        <a:xfrm>
          <a:off x="9986267174" y="6048375"/>
          <a:ext cx="409576" cy="1905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600074</xdr:colOff>
      <xdr:row>17</xdr:row>
      <xdr:rowOff>57150</xdr:rowOff>
    </xdr:from>
    <xdr:to>
      <xdr:col>4</xdr:col>
      <xdr:colOff>76200</xdr:colOff>
      <xdr:row>17</xdr:row>
      <xdr:rowOff>238125</xdr:rowOff>
    </xdr:to>
    <xdr:sp macro="" textlink="">
      <xdr:nvSpPr>
        <xdr:cNvPr id="8" name="TextBox 2"/>
        <xdr:cNvSpPr txBox="1"/>
      </xdr:nvSpPr>
      <xdr:spPr>
        <a:xfrm>
          <a:off x="9986190975" y="6210300"/>
          <a:ext cx="295276" cy="18097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590550</xdr:colOff>
      <xdr:row>18</xdr:row>
      <xdr:rowOff>57151</xdr:rowOff>
    </xdr:from>
    <xdr:to>
      <xdr:col>4</xdr:col>
      <xdr:colOff>85725</xdr:colOff>
      <xdr:row>18</xdr:row>
      <xdr:rowOff>209551</xdr:rowOff>
    </xdr:to>
    <xdr:sp macro="" textlink="">
      <xdr:nvSpPr>
        <xdr:cNvPr id="9" name="TextBox 2"/>
        <xdr:cNvSpPr txBox="1"/>
      </xdr:nvSpPr>
      <xdr:spPr>
        <a:xfrm>
          <a:off x="9986181450" y="6534151"/>
          <a:ext cx="314325" cy="1524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590550</xdr:colOff>
      <xdr:row>19</xdr:row>
      <xdr:rowOff>28575</xdr:rowOff>
    </xdr:from>
    <xdr:to>
      <xdr:col>4</xdr:col>
      <xdr:colOff>85725</xdr:colOff>
      <xdr:row>19</xdr:row>
      <xdr:rowOff>180975</xdr:rowOff>
    </xdr:to>
    <xdr:sp macro="" textlink="">
      <xdr:nvSpPr>
        <xdr:cNvPr id="10" name="TextBox 2"/>
        <xdr:cNvSpPr txBox="1"/>
      </xdr:nvSpPr>
      <xdr:spPr>
        <a:xfrm>
          <a:off x="9986105250" y="7248525"/>
          <a:ext cx="409575" cy="1524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22</xdr:row>
      <xdr:rowOff>57150</xdr:rowOff>
    </xdr:from>
    <xdr:to>
      <xdr:col>6</xdr:col>
      <xdr:colOff>247650</xdr:colOff>
      <xdr:row>22</xdr:row>
      <xdr:rowOff>238125</xdr:rowOff>
    </xdr:to>
    <xdr:sp macro="" textlink="">
      <xdr:nvSpPr>
        <xdr:cNvPr id="2" name="TextBox 2"/>
        <xdr:cNvSpPr txBox="1"/>
      </xdr:nvSpPr>
      <xdr:spPr>
        <a:xfrm>
          <a:off x="9984657450" y="5934075"/>
          <a:ext cx="133350" cy="18097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solidFill>
                <a:schemeClr val="dk1"/>
              </a:solidFill>
              <a:latin typeface="+mn-lt"/>
              <a:ea typeface="+mn-ea"/>
              <a:cs typeface="+mn-cs"/>
            </a:rPr>
            <a:t>*</a:t>
          </a:r>
          <a:endParaRPr lang="ar-IQ" sz="1000" b="1"/>
        </a:p>
      </xdr:txBody>
    </xdr: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00B050"/>
  </sheetPr>
  <dimension ref="B1:I103"/>
  <sheetViews>
    <sheetView rightToLeft="1" view="pageBreakPreview" topLeftCell="A17" workbookViewId="0">
      <selection activeCell="G20" sqref="G20"/>
    </sheetView>
  </sheetViews>
  <sheetFormatPr defaultRowHeight="12.75"/>
  <cols>
    <col min="1" max="1" width="6.42578125" customWidth="1"/>
    <col min="2" max="2" width="8.140625" customWidth="1"/>
    <col min="3" max="3" width="14.140625" customWidth="1"/>
    <col min="4" max="4" width="13.7109375" customWidth="1"/>
    <col min="5" max="5" width="12.5703125" customWidth="1"/>
    <col min="6" max="6" width="11.85546875" customWidth="1"/>
    <col min="7" max="7" width="14.42578125" customWidth="1"/>
    <col min="8" max="8" width="11.140625" customWidth="1"/>
    <col min="9" max="9" width="9.85546875" customWidth="1"/>
  </cols>
  <sheetData>
    <row r="1" spans="2:9" ht="23.25" customHeight="1">
      <c r="B1" s="373" t="s">
        <v>248</v>
      </c>
      <c r="C1" s="373"/>
      <c r="D1" s="373"/>
      <c r="E1" s="373"/>
      <c r="F1" s="373"/>
      <c r="G1" s="373"/>
      <c r="H1" s="373"/>
      <c r="I1" s="373"/>
    </row>
    <row r="2" spans="2:9" ht="23.25" customHeight="1">
      <c r="B2" s="374" t="s">
        <v>249</v>
      </c>
      <c r="C2" s="374"/>
      <c r="D2" s="374"/>
      <c r="E2" s="374"/>
      <c r="F2" s="374"/>
      <c r="G2" s="374"/>
      <c r="H2" s="374"/>
      <c r="I2" s="374"/>
    </row>
    <row r="3" spans="2:9" ht="21" customHeight="1" thickBot="1">
      <c r="B3" s="377" t="s">
        <v>96</v>
      </c>
      <c r="C3" s="378"/>
      <c r="D3" s="47"/>
      <c r="E3" s="225" t="s">
        <v>63</v>
      </c>
      <c r="F3" s="226" t="s">
        <v>116</v>
      </c>
      <c r="G3" s="47"/>
      <c r="H3" s="376" t="s">
        <v>117</v>
      </c>
      <c r="I3" s="376"/>
    </row>
    <row r="4" spans="2:9" ht="28.5" customHeight="1" thickTop="1">
      <c r="B4" s="381" t="s">
        <v>0</v>
      </c>
      <c r="C4" s="379" t="s">
        <v>87</v>
      </c>
      <c r="D4" s="379">
        <v>2018</v>
      </c>
      <c r="E4" s="379">
        <v>2019</v>
      </c>
      <c r="F4" s="379">
        <v>2020</v>
      </c>
      <c r="G4" s="379">
        <v>2021</v>
      </c>
      <c r="H4" s="379">
        <v>2022</v>
      </c>
      <c r="I4" s="361" t="s">
        <v>118</v>
      </c>
    </row>
    <row r="5" spans="2:9" ht="28.5" customHeight="1">
      <c r="B5" s="382"/>
      <c r="C5" s="380"/>
      <c r="D5" s="380"/>
      <c r="E5" s="380"/>
      <c r="F5" s="380"/>
      <c r="G5" s="380"/>
      <c r="H5" s="380"/>
      <c r="I5" s="362"/>
    </row>
    <row r="6" spans="2:9" ht="42" customHeight="1" thickBot="1">
      <c r="B6" s="6" t="s">
        <v>1</v>
      </c>
      <c r="C6" s="48">
        <v>85508046</v>
      </c>
      <c r="D6" s="72">
        <v>82130194</v>
      </c>
      <c r="E6" s="72">
        <v>87899993</v>
      </c>
      <c r="F6" s="72">
        <v>85375545</v>
      </c>
      <c r="G6" s="72">
        <v>86106907</v>
      </c>
      <c r="H6" s="72">
        <v>115530134</v>
      </c>
      <c r="I6" s="184" t="s">
        <v>119</v>
      </c>
    </row>
    <row r="7" spans="2:9" ht="36" customHeight="1" thickTop="1">
      <c r="B7" s="363" t="s">
        <v>86</v>
      </c>
      <c r="C7" s="363"/>
      <c r="D7" s="363"/>
      <c r="E7" s="363"/>
      <c r="F7" s="364" t="s">
        <v>120</v>
      </c>
      <c r="G7" s="364"/>
      <c r="H7" s="364"/>
      <c r="I7" s="364"/>
    </row>
    <row r="8" spans="2:9" ht="18.75" customHeight="1">
      <c r="B8" s="139"/>
      <c r="C8" s="139"/>
      <c r="D8" s="139"/>
      <c r="E8" s="139"/>
      <c r="F8" s="139"/>
      <c r="G8" s="139"/>
      <c r="H8" s="139"/>
    </row>
    <row r="9" spans="2:9" ht="7.5" customHeight="1">
      <c r="B9" s="363"/>
      <c r="C9" s="363"/>
      <c r="D9" s="363"/>
      <c r="E9" s="363"/>
      <c r="F9" s="1"/>
      <c r="G9" s="1"/>
      <c r="H9" s="1"/>
    </row>
    <row r="10" spans="2:9" ht="37.5" customHeight="1">
      <c r="B10" s="47"/>
      <c r="C10" s="366" t="s">
        <v>247</v>
      </c>
      <c r="D10" s="366"/>
      <c r="E10" s="366"/>
      <c r="F10" s="366"/>
      <c r="G10" s="366"/>
      <c r="H10" s="366"/>
      <c r="I10" s="47"/>
    </row>
    <row r="11" spans="2:9" ht="37.5" customHeight="1">
      <c r="B11" s="374" t="s">
        <v>246</v>
      </c>
      <c r="C11" s="374"/>
      <c r="D11" s="374"/>
      <c r="E11" s="374"/>
      <c r="F11" s="374"/>
      <c r="G11" s="374"/>
      <c r="H11" s="374"/>
      <c r="I11" s="374"/>
    </row>
    <row r="12" spans="2:9" ht="20.25" customHeight="1" thickBot="1">
      <c r="B12" s="377" t="s">
        <v>97</v>
      </c>
      <c r="C12" s="378"/>
      <c r="D12" s="49"/>
      <c r="E12" s="49"/>
      <c r="F12" s="49"/>
      <c r="G12" s="49"/>
      <c r="H12" s="376" t="s">
        <v>121</v>
      </c>
      <c r="I12" s="376"/>
    </row>
    <row r="13" spans="2:9" ht="50.25" customHeight="1" thickTop="1">
      <c r="B13" s="170" t="s">
        <v>0</v>
      </c>
      <c r="C13" s="170" t="s">
        <v>65</v>
      </c>
      <c r="D13" s="170" t="s">
        <v>114</v>
      </c>
      <c r="E13" s="170" t="s">
        <v>60</v>
      </c>
      <c r="F13" s="170" t="s">
        <v>64</v>
      </c>
      <c r="G13" s="170" t="s">
        <v>100</v>
      </c>
      <c r="H13" s="365" t="s">
        <v>98</v>
      </c>
      <c r="I13" s="365"/>
    </row>
    <row r="14" spans="2:9" ht="66.75" customHeight="1">
      <c r="B14" s="227" t="s">
        <v>118</v>
      </c>
      <c r="C14" s="186" t="s">
        <v>122</v>
      </c>
      <c r="D14" s="186" t="s">
        <v>123</v>
      </c>
      <c r="E14" s="186" t="s">
        <v>124</v>
      </c>
      <c r="F14" s="185" t="s">
        <v>130</v>
      </c>
      <c r="G14" s="186" t="s">
        <v>125</v>
      </c>
      <c r="H14" s="356" t="s">
        <v>126</v>
      </c>
      <c r="I14" s="357"/>
    </row>
    <row r="15" spans="2:9" ht="25.5" customHeight="1">
      <c r="B15" s="53">
        <v>2017</v>
      </c>
      <c r="C15" s="66">
        <v>85508046</v>
      </c>
      <c r="D15" s="66">
        <v>13644407</v>
      </c>
      <c r="E15" s="87">
        <v>89223335</v>
      </c>
      <c r="F15" s="87">
        <v>31967075</v>
      </c>
      <c r="G15" s="61">
        <f t="shared" ref="G15:G17" si="0">E15/F15</f>
        <v>2.791101000013295</v>
      </c>
      <c r="H15" s="359">
        <f t="shared" ref="H15:H17" si="1">G15/8760</f>
        <v>3.1861883561795607E-4</v>
      </c>
      <c r="I15" s="359"/>
    </row>
    <row r="16" spans="2:9" ht="25.5" customHeight="1">
      <c r="B16" s="53">
        <v>2018</v>
      </c>
      <c r="C16" s="87">
        <v>82130194</v>
      </c>
      <c r="D16" s="66">
        <v>22411874</v>
      </c>
      <c r="E16" s="66">
        <v>95439295.5</v>
      </c>
      <c r="F16" s="15">
        <v>32814590</v>
      </c>
      <c r="G16" s="61">
        <f t="shared" si="0"/>
        <v>2.9084408947361524</v>
      </c>
      <c r="H16" s="359">
        <f t="shared" si="1"/>
        <v>3.3201380076896717E-4</v>
      </c>
      <c r="I16" s="359"/>
    </row>
    <row r="17" spans="2:9" ht="25.5" customHeight="1">
      <c r="B17" s="53">
        <v>2019</v>
      </c>
      <c r="C17" s="87">
        <v>87899993</v>
      </c>
      <c r="D17" s="66">
        <v>35305311</v>
      </c>
      <c r="E17" s="66">
        <v>108864536</v>
      </c>
      <c r="F17" s="15">
        <v>33678525</v>
      </c>
      <c r="G17" s="61">
        <f t="shared" si="0"/>
        <v>3.2324615166489625</v>
      </c>
      <c r="H17" s="359">
        <f t="shared" si="1"/>
        <v>3.6900245623846606E-4</v>
      </c>
      <c r="I17" s="359"/>
    </row>
    <row r="18" spans="2:9" ht="25.5" customHeight="1">
      <c r="B18" s="53">
        <v>2020</v>
      </c>
      <c r="C18" s="87">
        <v>85375545</v>
      </c>
      <c r="D18" s="66">
        <v>39141381</v>
      </c>
      <c r="E18" s="66">
        <v>111944929</v>
      </c>
      <c r="F18" s="15">
        <v>34558451</v>
      </c>
      <c r="G18" s="61">
        <f t="shared" ref="G18:G20" si="2">E18/F18</f>
        <v>3.2392924381940613</v>
      </c>
      <c r="H18" s="359">
        <f t="shared" ref="H18:H20" si="3">G18/8760</f>
        <v>3.6978224180297503E-4</v>
      </c>
      <c r="I18" s="359"/>
    </row>
    <row r="19" spans="2:9" ht="25.5" customHeight="1">
      <c r="B19" s="255">
        <v>2021</v>
      </c>
      <c r="C19" s="256">
        <v>86106907</v>
      </c>
      <c r="D19" s="257">
        <v>41464957</v>
      </c>
      <c r="E19" s="257">
        <v>114517746</v>
      </c>
      <c r="F19" s="258">
        <v>35454024</v>
      </c>
      <c r="G19" s="259">
        <f t="shared" ref="G19" si="4">E19/F19</f>
        <v>3.2300352140563788</v>
      </c>
      <c r="H19" s="359">
        <f t="shared" ref="H19" si="5">G19/8760</f>
        <v>3.6872548105666426E-4</v>
      </c>
      <c r="I19" s="359"/>
    </row>
    <row r="20" spans="2:9" ht="25.5" customHeight="1" thickBot="1">
      <c r="B20" s="250">
        <v>2022</v>
      </c>
      <c r="C20" s="251">
        <v>115530134</v>
      </c>
      <c r="D20" s="252">
        <v>24045511</v>
      </c>
      <c r="E20" s="252">
        <v>127576777</v>
      </c>
      <c r="F20" s="253">
        <v>36364860</v>
      </c>
      <c r="G20" s="254">
        <f t="shared" si="2"/>
        <v>3.5082433151124466</v>
      </c>
      <c r="H20" s="360">
        <f t="shared" si="3"/>
        <v>4.0048439670233406E-4</v>
      </c>
      <c r="I20" s="360"/>
    </row>
    <row r="21" spans="2:9" ht="80.25" customHeight="1" thickTop="1">
      <c r="B21" s="375" t="s">
        <v>256</v>
      </c>
      <c r="C21" s="375"/>
      <c r="D21" s="375"/>
      <c r="E21" s="375"/>
      <c r="F21" s="364" t="s">
        <v>245</v>
      </c>
      <c r="G21" s="364"/>
      <c r="H21" s="364"/>
      <c r="I21" s="364"/>
    </row>
    <row r="22" spans="2:9" ht="3" customHeight="1">
      <c r="B22" s="370"/>
      <c r="C22" s="370"/>
      <c r="D22" s="370"/>
      <c r="E22" s="370"/>
      <c r="F22" s="369"/>
      <c r="G22" s="369"/>
      <c r="H22" s="369"/>
      <c r="I22" s="369"/>
    </row>
    <row r="23" spans="2:9" ht="60" customHeight="1">
      <c r="B23" s="370" t="s">
        <v>255</v>
      </c>
      <c r="C23" s="370"/>
      <c r="D23" s="370"/>
      <c r="E23" s="370"/>
      <c r="F23" s="369" t="s">
        <v>254</v>
      </c>
      <c r="G23" s="369"/>
      <c r="H23" s="369"/>
      <c r="I23" s="369"/>
    </row>
    <row r="24" spans="2:9" ht="16.5" customHeight="1">
      <c r="B24" s="371" t="s">
        <v>95</v>
      </c>
      <c r="C24" s="371"/>
      <c r="D24" s="371"/>
      <c r="E24" s="371"/>
      <c r="F24" s="369" t="s">
        <v>127</v>
      </c>
      <c r="G24" s="369"/>
      <c r="H24" s="369"/>
      <c r="I24" s="369"/>
    </row>
    <row r="25" spans="2:9" ht="16.5" customHeight="1">
      <c r="B25" s="371" t="s">
        <v>61</v>
      </c>
      <c r="C25" s="371"/>
      <c r="D25" s="187"/>
      <c r="E25" s="187"/>
      <c r="F25" s="358" t="s">
        <v>128</v>
      </c>
      <c r="G25" s="358"/>
      <c r="H25" s="358"/>
      <c r="I25" s="358"/>
    </row>
    <row r="26" spans="2:9" ht="29.25" customHeight="1">
      <c r="B26" s="368" t="s">
        <v>108</v>
      </c>
      <c r="C26" s="368"/>
      <c r="D26" s="368"/>
      <c r="E26" s="368"/>
      <c r="F26" s="358" t="s">
        <v>129</v>
      </c>
      <c r="G26" s="358"/>
      <c r="H26" s="358"/>
      <c r="I26" s="358"/>
    </row>
    <row r="27" spans="2:9" ht="27.75" customHeight="1">
      <c r="B27" s="368" t="s">
        <v>102</v>
      </c>
      <c r="C27" s="368"/>
      <c r="D27" s="368"/>
      <c r="E27" s="368"/>
      <c r="F27" s="358" t="s">
        <v>146</v>
      </c>
      <c r="G27" s="358"/>
      <c r="H27" s="358"/>
      <c r="I27" s="358"/>
    </row>
    <row r="28" spans="2:9" ht="2.25" customHeight="1">
      <c r="B28" s="97"/>
      <c r="C28" s="97"/>
      <c r="D28" s="97"/>
      <c r="E28" s="97"/>
      <c r="F28" s="188"/>
      <c r="G28" s="188"/>
      <c r="H28" s="188"/>
      <c r="I28" s="189"/>
    </row>
    <row r="29" spans="2:9" ht="7.5" customHeight="1">
      <c r="B29" s="166"/>
      <c r="C29" s="166"/>
      <c r="D29" s="166"/>
      <c r="E29" s="166"/>
      <c r="F29" s="188"/>
      <c r="G29" s="188"/>
      <c r="H29" s="188"/>
      <c r="I29" s="189"/>
    </row>
    <row r="30" spans="2:9" ht="17.25" customHeight="1">
      <c r="B30" s="367" t="s">
        <v>56</v>
      </c>
      <c r="C30" s="367"/>
      <c r="D30" s="367"/>
      <c r="E30" s="228">
        <v>14</v>
      </c>
      <c r="F30" s="372" t="s">
        <v>188</v>
      </c>
      <c r="G30" s="372"/>
      <c r="H30" s="372"/>
      <c r="I30" s="372"/>
    </row>
    <row r="103" ht="18.95" customHeight="1"/>
  </sheetData>
  <mergeCells count="43">
    <mergeCell ref="B1:I1"/>
    <mergeCell ref="B11:I11"/>
    <mergeCell ref="B21:E21"/>
    <mergeCell ref="B2:I2"/>
    <mergeCell ref="H3:I3"/>
    <mergeCell ref="H12:I12"/>
    <mergeCell ref="B3:C3"/>
    <mergeCell ref="B12:C12"/>
    <mergeCell ref="C4:C5"/>
    <mergeCell ref="D4:D5"/>
    <mergeCell ref="E4:E5"/>
    <mergeCell ref="F4:F5"/>
    <mergeCell ref="G4:G5"/>
    <mergeCell ref="H4:H5"/>
    <mergeCell ref="B4:B5"/>
    <mergeCell ref="B9:E9"/>
    <mergeCell ref="B30:D30"/>
    <mergeCell ref="B26:E26"/>
    <mergeCell ref="F21:I21"/>
    <mergeCell ref="F22:I22"/>
    <mergeCell ref="B23:E23"/>
    <mergeCell ref="B24:E24"/>
    <mergeCell ref="B22:E22"/>
    <mergeCell ref="F30:I30"/>
    <mergeCell ref="B25:C25"/>
    <mergeCell ref="F23:I23"/>
    <mergeCell ref="F24:I24"/>
    <mergeCell ref="F27:I27"/>
    <mergeCell ref="B27:E27"/>
    <mergeCell ref="I4:I5"/>
    <mergeCell ref="B7:E7"/>
    <mergeCell ref="F7:I7"/>
    <mergeCell ref="H13:I13"/>
    <mergeCell ref="C10:H10"/>
    <mergeCell ref="H14:I14"/>
    <mergeCell ref="F25:I25"/>
    <mergeCell ref="F26:I26"/>
    <mergeCell ref="H15:I15"/>
    <mergeCell ref="H16:I16"/>
    <mergeCell ref="H17:I17"/>
    <mergeCell ref="H18:I18"/>
    <mergeCell ref="H20:I20"/>
    <mergeCell ref="H19:I19"/>
  </mergeCells>
  <phoneticPr fontId="3" type="noConversion"/>
  <printOptions horizontalCentered="1"/>
  <pageMargins left="0.49803149600000002" right="0.24803149599999999" top="0.511811023622047" bottom="0.196850393700787" header="0" footer="0.23622047244094499"/>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tabColor rgb="FF00B050"/>
  </sheetPr>
  <dimension ref="A1:F100"/>
  <sheetViews>
    <sheetView rightToLeft="1" view="pageBreakPreview" zoomScaleSheetLayoutView="100" workbookViewId="0">
      <selection activeCell="H4" sqref="H4"/>
    </sheetView>
  </sheetViews>
  <sheetFormatPr defaultRowHeight="12.75"/>
  <cols>
    <col min="1" max="1" width="9.5703125" customWidth="1"/>
    <col min="2" max="2" width="20.140625" customWidth="1"/>
    <col min="3" max="3" width="13.5703125" customWidth="1"/>
    <col min="4" max="4" width="17.85546875" customWidth="1"/>
    <col min="5" max="5" width="15" customWidth="1"/>
    <col min="6" max="6" width="21.85546875" customWidth="1"/>
  </cols>
  <sheetData>
    <row r="1" spans="1:6" ht="30" customHeight="1">
      <c r="A1" s="396" t="s">
        <v>232</v>
      </c>
      <c r="B1" s="396"/>
      <c r="C1" s="396"/>
      <c r="D1" s="396"/>
      <c r="E1" s="396"/>
      <c r="F1" s="396"/>
    </row>
    <row r="2" spans="1:6" ht="45" customHeight="1">
      <c r="A2" s="385" t="s">
        <v>233</v>
      </c>
      <c r="B2" s="385"/>
      <c r="C2" s="385"/>
      <c r="D2" s="385"/>
      <c r="E2" s="385"/>
      <c r="F2" s="385"/>
    </row>
    <row r="3" spans="1:6" ht="22.5" customHeight="1" thickBot="1">
      <c r="A3" s="377" t="s">
        <v>73</v>
      </c>
      <c r="B3" s="378"/>
      <c r="C3" s="49"/>
      <c r="D3" s="49"/>
      <c r="E3" s="49"/>
      <c r="F3" s="193" t="s">
        <v>131</v>
      </c>
    </row>
    <row r="4" spans="1:6" ht="41.25" customHeight="1" thickTop="1">
      <c r="A4" s="397" t="s">
        <v>32</v>
      </c>
      <c r="B4" s="397"/>
      <c r="C4" s="177" t="s">
        <v>28</v>
      </c>
      <c r="D4" s="177" t="s">
        <v>62</v>
      </c>
      <c r="E4" s="177" t="s">
        <v>93</v>
      </c>
      <c r="F4" s="399" t="s">
        <v>132</v>
      </c>
    </row>
    <row r="5" spans="1:6" ht="41.25" customHeight="1">
      <c r="A5" s="398"/>
      <c r="B5" s="398"/>
      <c r="C5" s="192" t="s">
        <v>133</v>
      </c>
      <c r="D5" s="192" t="s">
        <v>134</v>
      </c>
      <c r="E5" s="192" t="s">
        <v>135</v>
      </c>
      <c r="F5" s="400"/>
    </row>
    <row r="6" spans="1:6" ht="39" customHeight="1">
      <c r="A6" s="392" t="s">
        <v>35</v>
      </c>
      <c r="B6" s="392"/>
      <c r="C6" s="320">
        <v>8</v>
      </c>
      <c r="D6" s="321">
        <v>28919785</v>
      </c>
      <c r="E6" s="73">
        <f>D6/D$14*100</f>
        <v>20.719793198877927</v>
      </c>
      <c r="F6" s="232" t="s">
        <v>136</v>
      </c>
    </row>
    <row r="7" spans="1:6" ht="39" customHeight="1">
      <c r="A7" s="393" t="s">
        <v>101</v>
      </c>
      <c r="B7" s="393"/>
      <c r="C7" s="337">
        <v>39</v>
      </c>
      <c r="D7" s="257">
        <v>79289724</v>
      </c>
      <c r="E7" s="260">
        <f t="shared" ref="E7:E14" si="0">D7/D$14*100</f>
        <v>56.807707390497818</v>
      </c>
      <c r="F7" s="190" t="s">
        <v>139</v>
      </c>
    </row>
    <row r="8" spans="1:6" ht="39" customHeight="1">
      <c r="A8" s="395" t="s">
        <v>37</v>
      </c>
      <c r="B8" s="395"/>
      <c r="C8" s="337">
        <v>6</v>
      </c>
      <c r="D8" s="258">
        <v>2650656</v>
      </c>
      <c r="E8" s="260">
        <f t="shared" si="0"/>
        <v>1.8990820354081113</v>
      </c>
      <c r="F8" s="190" t="s">
        <v>137</v>
      </c>
    </row>
    <row r="9" spans="1:6" ht="39" customHeight="1" thickBot="1">
      <c r="A9" s="401" t="s">
        <v>109</v>
      </c>
      <c r="B9" s="401"/>
      <c r="C9" s="338">
        <v>17</v>
      </c>
      <c r="D9" s="321">
        <v>4669969</v>
      </c>
      <c r="E9" s="73">
        <f t="shared" si="0"/>
        <v>3.3458337233548159</v>
      </c>
      <c r="F9" s="261" t="s">
        <v>140</v>
      </c>
    </row>
    <row r="10" spans="1:6" ht="39" customHeight="1" thickTop="1" thickBot="1">
      <c r="A10" s="389" t="s">
        <v>111</v>
      </c>
      <c r="B10" s="389"/>
      <c r="C10" s="161">
        <f>SUM(C6:C9)</f>
        <v>70</v>
      </c>
      <c r="D10" s="88">
        <f>SUM(D6:D9)</f>
        <v>115530134</v>
      </c>
      <c r="E10" s="141">
        <f t="shared" si="0"/>
        <v>82.772416348138677</v>
      </c>
      <c r="F10" s="71" t="s">
        <v>144</v>
      </c>
    </row>
    <row r="11" spans="1:6" ht="51" customHeight="1" thickTop="1">
      <c r="A11" s="390" t="s">
        <v>112</v>
      </c>
      <c r="B11" s="390"/>
      <c r="C11" s="233"/>
      <c r="D11" s="278">
        <v>21490663</v>
      </c>
      <c r="E11" s="73">
        <f t="shared" si="0"/>
        <v>15.397143964478904</v>
      </c>
      <c r="F11" s="232" t="s">
        <v>141</v>
      </c>
    </row>
    <row r="12" spans="1:6" ht="53.25" customHeight="1" thickBot="1">
      <c r="A12" s="395" t="s">
        <v>66</v>
      </c>
      <c r="B12" s="395"/>
      <c r="C12" s="264"/>
      <c r="D12" s="322">
        <v>2554848</v>
      </c>
      <c r="E12" s="265">
        <f t="shared" si="0"/>
        <v>1.8304396873824225</v>
      </c>
      <c r="F12" s="191" t="s">
        <v>142</v>
      </c>
    </row>
    <row r="13" spans="1:6" ht="90.75" customHeight="1" thickTop="1" thickBot="1">
      <c r="A13" s="394" t="s">
        <v>68</v>
      </c>
      <c r="B13" s="394"/>
      <c r="C13" s="262"/>
      <c r="D13" s="323">
        <f>SUM(D11:D12)</f>
        <v>24045511</v>
      </c>
      <c r="E13" s="73">
        <f t="shared" si="0"/>
        <v>17.227583651861327</v>
      </c>
      <c r="F13" s="263" t="s">
        <v>145</v>
      </c>
    </row>
    <row r="14" spans="1:6" ht="44.25" customHeight="1" thickTop="1" thickBot="1">
      <c r="A14" s="388" t="s">
        <v>70</v>
      </c>
      <c r="B14" s="388"/>
      <c r="C14" s="104">
        <f>C10+C11</f>
        <v>70</v>
      </c>
      <c r="D14" s="104">
        <f>D10+D13</f>
        <v>139575645</v>
      </c>
      <c r="E14" s="142">
        <f t="shared" si="0"/>
        <v>100</v>
      </c>
      <c r="F14" s="104" t="s">
        <v>143</v>
      </c>
    </row>
    <row r="15" spans="1:6" ht="8.25" customHeight="1" thickTop="1">
      <c r="A15" s="391"/>
      <c r="B15" s="391"/>
      <c r="C15" s="96"/>
      <c r="D15" s="96"/>
      <c r="E15" s="96"/>
      <c r="F15" s="167"/>
    </row>
    <row r="16" spans="1:6" ht="41.25" customHeight="1">
      <c r="A16" s="391" t="s">
        <v>110</v>
      </c>
      <c r="B16" s="391"/>
      <c r="C16" s="391"/>
      <c r="D16" s="358" t="s">
        <v>147</v>
      </c>
      <c r="E16" s="358"/>
      <c r="F16" s="358"/>
    </row>
    <row r="17" spans="1:6" ht="34.5" customHeight="1">
      <c r="A17" s="384" t="s">
        <v>115</v>
      </c>
      <c r="B17" s="384"/>
      <c r="C17" s="384"/>
      <c r="D17" s="386" t="s">
        <v>148</v>
      </c>
      <c r="E17" s="386"/>
      <c r="F17" s="386"/>
    </row>
    <row r="18" spans="1:6" ht="6.75" customHeight="1">
      <c r="A18" s="62"/>
      <c r="B18" s="62"/>
      <c r="C18" s="62"/>
      <c r="D18" s="194"/>
      <c r="E18" s="194"/>
      <c r="F18" s="194"/>
    </row>
    <row r="19" spans="1:6" ht="41.25" customHeight="1">
      <c r="A19" s="368" t="s">
        <v>102</v>
      </c>
      <c r="B19" s="368"/>
      <c r="C19" s="368"/>
      <c r="D19" s="358" t="s">
        <v>146</v>
      </c>
      <c r="E19" s="358"/>
      <c r="F19" s="358"/>
    </row>
    <row r="20" spans="1:6" ht="12" customHeight="1">
      <c r="A20" s="166"/>
      <c r="B20" s="166"/>
      <c r="C20" s="166"/>
      <c r="D20" s="166"/>
      <c r="E20" s="166"/>
      <c r="F20" s="166"/>
    </row>
    <row r="21" spans="1:6" ht="15" customHeight="1">
      <c r="A21" s="166"/>
      <c r="B21" s="166"/>
      <c r="C21" s="166"/>
      <c r="D21" s="166"/>
      <c r="E21" s="166"/>
      <c r="F21" s="166"/>
    </row>
    <row r="22" spans="1:6" ht="10.5" customHeight="1">
      <c r="A22" s="166"/>
      <c r="B22" s="166"/>
      <c r="C22" s="166"/>
      <c r="D22" s="166"/>
      <c r="E22" s="166"/>
      <c r="F22" s="166"/>
    </row>
    <row r="23" spans="1:6" ht="14.25" customHeight="1">
      <c r="A23" s="166"/>
      <c r="B23" s="166"/>
      <c r="C23" s="166"/>
      <c r="D23" s="166"/>
      <c r="E23" s="166"/>
      <c r="F23" s="166"/>
    </row>
    <row r="24" spans="1:6" ht="12.75" customHeight="1">
      <c r="A24" s="166"/>
      <c r="B24" s="166"/>
      <c r="C24" s="166"/>
      <c r="D24" s="166"/>
      <c r="E24" s="166"/>
      <c r="F24" s="166"/>
    </row>
    <row r="25" spans="1:6" ht="12.75" customHeight="1">
      <c r="A25" s="97"/>
      <c r="B25" s="97"/>
      <c r="C25" s="97"/>
      <c r="D25" s="97"/>
      <c r="E25" s="97"/>
      <c r="F25" s="166"/>
    </row>
    <row r="26" spans="1:6" ht="21" customHeight="1">
      <c r="A26" s="383" t="s">
        <v>56</v>
      </c>
      <c r="B26" s="383"/>
      <c r="C26" s="383"/>
      <c r="D26" s="178">
        <v>15</v>
      </c>
      <c r="E26" s="387" t="s">
        <v>188</v>
      </c>
      <c r="F26" s="387"/>
    </row>
    <row r="27" spans="1:6" ht="18" customHeight="1">
      <c r="A27" s="62"/>
      <c r="B27" s="62"/>
      <c r="C27" s="62"/>
      <c r="D27" s="62"/>
      <c r="E27" s="62"/>
      <c r="F27" s="62"/>
    </row>
    <row r="100" ht="18.95" customHeight="1"/>
  </sheetData>
  <mergeCells count="23">
    <mergeCell ref="A13:B13"/>
    <mergeCell ref="A12:B12"/>
    <mergeCell ref="A1:F1"/>
    <mergeCell ref="A4:B5"/>
    <mergeCell ref="A8:B8"/>
    <mergeCell ref="F4:F5"/>
    <mergeCell ref="A9:B9"/>
    <mergeCell ref="A26:C26"/>
    <mergeCell ref="D19:F19"/>
    <mergeCell ref="A17:C17"/>
    <mergeCell ref="A2:F2"/>
    <mergeCell ref="D17:F17"/>
    <mergeCell ref="E26:F26"/>
    <mergeCell ref="D16:F16"/>
    <mergeCell ref="A19:C19"/>
    <mergeCell ref="A14:B14"/>
    <mergeCell ref="A10:B10"/>
    <mergeCell ref="A11:B11"/>
    <mergeCell ref="A15:B15"/>
    <mergeCell ref="A16:C16"/>
    <mergeCell ref="A3:B3"/>
    <mergeCell ref="A6:B6"/>
    <mergeCell ref="A7:B7"/>
  </mergeCells>
  <printOptions horizontalCentered="1"/>
  <pageMargins left="0.49803149600000002" right="0.49803149600000002" top="0.59055118110236204" bottom="0.196850393700787" header="0" footer="0"/>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00B050"/>
  </sheetPr>
  <dimension ref="A1:J98"/>
  <sheetViews>
    <sheetView rightToLeft="1" view="pageBreakPreview" workbookViewId="0">
      <selection activeCell="O3" sqref="O3"/>
    </sheetView>
  </sheetViews>
  <sheetFormatPr defaultRowHeight="12.75"/>
  <cols>
    <col min="1" max="1" width="10.85546875" customWidth="1"/>
    <col min="2" max="2" width="9" customWidth="1"/>
    <col min="3" max="3" width="8.85546875" customWidth="1"/>
    <col min="4" max="4" width="10.28515625" customWidth="1"/>
    <col min="5" max="5" width="9.42578125" customWidth="1"/>
    <col min="6" max="6" width="11.5703125" customWidth="1"/>
    <col min="7" max="7" width="11.140625" customWidth="1"/>
    <col min="8" max="8" width="9.140625" customWidth="1"/>
    <col min="9" max="9" width="12.140625" customWidth="1"/>
    <col min="10" max="10" width="12" customWidth="1"/>
  </cols>
  <sheetData>
    <row r="1" spans="1:10" ht="33" customHeight="1">
      <c r="A1" s="366" t="s">
        <v>250</v>
      </c>
      <c r="B1" s="366"/>
      <c r="C1" s="366"/>
      <c r="D1" s="366"/>
      <c r="E1" s="366"/>
      <c r="F1" s="366"/>
      <c r="G1" s="366"/>
      <c r="H1" s="366"/>
      <c r="I1" s="366"/>
      <c r="J1" s="366"/>
    </row>
    <row r="2" spans="1:10" ht="43.5" customHeight="1">
      <c r="A2" s="406" t="s">
        <v>251</v>
      </c>
      <c r="B2" s="407"/>
      <c r="C2" s="407"/>
      <c r="D2" s="407"/>
      <c r="E2" s="407"/>
      <c r="F2" s="407"/>
      <c r="G2" s="407"/>
      <c r="H2" s="407"/>
      <c r="I2" s="407"/>
      <c r="J2" s="407"/>
    </row>
    <row r="3" spans="1:10" ht="27.75" customHeight="1" thickBot="1">
      <c r="A3" s="107" t="s">
        <v>74</v>
      </c>
      <c r="B3" s="49"/>
      <c r="C3" s="49"/>
      <c r="D3" s="49"/>
      <c r="E3" s="49"/>
      <c r="F3" s="49"/>
      <c r="G3" s="49"/>
      <c r="H3" s="49"/>
      <c r="I3" s="408" t="s">
        <v>149</v>
      </c>
      <c r="J3" s="408"/>
    </row>
    <row r="4" spans="1:10" ht="78" customHeight="1" thickTop="1">
      <c r="A4" s="397" t="s">
        <v>23</v>
      </c>
      <c r="B4" s="169" t="s">
        <v>28</v>
      </c>
      <c r="C4" s="169" t="s">
        <v>24</v>
      </c>
      <c r="D4" s="169" t="s">
        <v>25</v>
      </c>
      <c r="E4" s="169" t="s">
        <v>38</v>
      </c>
      <c r="F4" s="169" t="s">
        <v>105</v>
      </c>
      <c r="G4" s="169" t="s">
        <v>106</v>
      </c>
      <c r="H4" s="341" t="s">
        <v>272</v>
      </c>
      <c r="I4" s="169" t="s">
        <v>93</v>
      </c>
      <c r="J4" s="404" t="s">
        <v>132</v>
      </c>
    </row>
    <row r="5" spans="1:10" ht="93" customHeight="1">
      <c r="A5" s="398"/>
      <c r="B5" s="206" t="s">
        <v>150</v>
      </c>
      <c r="C5" s="206" t="s">
        <v>151</v>
      </c>
      <c r="D5" s="206" t="s">
        <v>152</v>
      </c>
      <c r="E5" s="206" t="s">
        <v>153</v>
      </c>
      <c r="F5" s="206" t="s">
        <v>154</v>
      </c>
      <c r="G5" s="206" t="s">
        <v>155</v>
      </c>
      <c r="H5" s="206" t="s">
        <v>156</v>
      </c>
      <c r="I5" s="206" t="s">
        <v>135</v>
      </c>
      <c r="J5" s="405"/>
    </row>
    <row r="6" spans="1:10" ht="36" customHeight="1">
      <c r="A6" s="118" t="s">
        <v>35</v>
      </c>
      <c r="B6" s="320">
        <v>8</v>
      </c>
      <c r="C6" s="320">
        <v>27</v>
      </c>
      <c r="D6" s="320">
        <v>24</v>
      </c>
      <c r="E6" s="261">
        <v>630</v>
      </c>
      <c r="F6" s="321">
        <v>7245</v>
      </c>
      <c r="G6" s="321">
        <v>6765</v>
      </c>
      <c r="H6" s="321">
        <v>3301</v>
      </c>
      <c r="I6" s="174">
        <f t="shared" ref="I6:I12" si="0">H6/H$14*100</f>
        <v>20.711507089973651</v>
      </c>
      <c r="J6" s="195" t="s">
        <v>136</v>
      </c>
    </row>
    <row r="7" spans="1:10" ht="36" customHeight="1">
      <c r="A7" s="117" t="s">
        <v>49</v>
      </c>
      <c r="B7" s="339">
        <v>39</v>
      </c>
      <c r="C7" s="326">
        <v>219</v>
      </c>
      <c r="D7" s="326">
        <v>186</v>
      </c>
      <c r="E7" s="327">
        <v>292</v>
      </c>
      <c r="F7" s="15">
        <v>17924</v>
      </c>
      <c r="G7" s="15">
        <v>16044</v>
      </c>
      <c r="H7" s="15">
        <v>9056</v>
      </c>
      <c r="I7" s="149">
        <f t="shared" si="0"/>
        <v>56.82017819048815</v>
      </c>
      <c r="J7" s="196" t="s">
        <v>139</v>
      </c>
    </row>
    <row r="8" spans="1:10" ht="36" customHeight="1" thickBot="1">
      <c r="A8" s="117" t="s">
        <v>37</v>
      </c>
      <c r="B8" s="339">
        <v>6</v>
      </c>
      <c r="C8" s="326">
        <v>29</v>
      </c>
      <c r="D8" s="326">
        <v>21</v>
      </c>
      <c r="E8" s="327">
        <v>188</v>
      </c>
      <c r="F8" s="15">
        <v>1864</v>
      </c>
      <c r="G8" s="328">
        <v>1612</v>
      </c>
      <c r="H8" s="327">
        <v>303</v>
      </c>
      <c r="I8" s="149">
        <f t="shared" si="0"/>
        <v>1.901116827707366</v>
      </c>
      <c r="J8" s="197" t="s">
        <v>137</v>
      </c>
    </row>
    <row r="9" spans="1:10" ht="35.25" customHeight="1" thickTop="1" thickBot="1">
      <c r="A9" s="120" t="s">
        <v>55</v>
      </c>
      <c r="B9" s="161">
        <f>SUM(B6:B8)</f>
        <v>53</v>
      </c>
      <c r="C9" s="71">
        <f>SUM(C6:C8)</f>
        <v>275</v>
      </c>
      <c r="D9" s="71">
        <f>SUM(D6:D8)</f>
        <v>231</v>
      </c>
      <c r="E9" s="122"/>
      <c r="F9" s="329">
        <f>SUM(F6:F8)</f>
        <v>27033</v>
      </c>
      <c r="G9" s="329">
        <f>SUM(G6:G8)</f>
        <v>24421</v>
      </c>
      <c r="H9" s="329">
        <f>SUM(H6:H8)</f>
        <v>12660</v>
      </c>
      <c r="I9" s="150">
        <f t="shared" si="0"/>
        <v>79.432802108169156</v>
      </c>
      <c r="J9" s="198" t="s">
        <v>157</v>
      </c>
    </row>
    <row r="10" spans="1:10" ht="38.1" customHeight="1" thickTop="1">
      <c r="A10" s="234" t="s">
        <v>234</v>
      </c>
      <c r="B10" s="326">
        <v>0</v>
      </c>
      <c r="C10" s="326">
        <v>0</v>
      </c>
      <c r="D10" s="326">
        <v>0</v>
      </c>
      <c r="E10" s="327">
        <v>0</v>
      </c>
      <c r="F10" s="327">
        <v>0</v>
      </c>
      <c r="G10" s="326">
        <v>12.5</v>
      </c>
      <c r="H10" s="326">
        <v>0</v>
      </c>
      <c r="I10" s="330">
        <f t="shared" si="0"/>
        <v>0</v>
      </c>
      <c r="J10" s="324" t="s">
        <v>158</v>
      </c>
    </row>
    <row r="11" spans="1:10" ht="38.1" customHeight="1" thickBot="1">
      <c r="A11" s="234" t="s">
        <v>235</v>
      </c>
      <c r="B11" s="339">
        <v>17</v>
      </c>
      <c r="C11" s="326">
        <v>353</v>
      </c>
      <c r="D11" s="326">
        <v>243</v>
      </c>
      <c r="E11" s="326">
        <v>24</v>
      </c>
      <c r="F11" s="326">
        <v>2398</v>
      </c>
      <c r="G11" s="326">
        <v>2037</v>
      </c>
      <c r="H11" s="326">
        <v>533</v>
      </c>
      <c r="I11" s="149">
        <f t="shared" si="0"/>
        <v>3.3442088091353996</v>
      </c>
      <c r="J11" s="325" t="s">
        <v>261</v>
      </c>
    </row>
    <row r="12" spans="1:10" ht="46.5" customHeight="1" thickTop="1" thickBot="1">
      <c r="A12" s="342" t="s">
        <v>273</v>
      </c>
      <c r="B12" s="340">
        <f t="shared" ref="B12:H12" si="1">SUM(B10:B11)</f>
        <v>17</v>
      </c>
      <c r="C12" s="331">
        <f t="shared" si="1"/>
        <v>353</v>
      </c>
      <c r="D12" s="331">
        <f t="shared" si="1"/>
        <v>243</v>
      </c>
      <c r="E12" s="71">
        <f t="shared" si="1"/>
        <v>24</v>
      </c>
      <c r="F12" s="329">
        <f t="shared" si="1"/>
        <v>2398</v>
      </c>
      <c r="G12" s="332">
        <f t="shared" si="1"/>
        <v>2049.5</v>
      </c>
      <c r="H12" s="329">
        <f t="shared" si="1"/>
        <v>533</v>
      </c>
      <c r="I12" s="150">
        <f t="shared" si="0"/>
        <v>3.3442088091353996</v>
      </c>
      <c r="J12" s="198" t="s">
        <v>157</v>
      </c>
    </row>
    <row r="13" spans="1:10" ht="67.5" customHeight="1" thickTop="1" thickBot="1">
      <c r="A13" s="162" t="s">
        <v>94</v>
      </c>
      <c r="B13" s="163"/>
      <c r="C13" s="333">
        <v>51</v>
      </c>
      <c r="D13" s="320">
        <v>51</v>
      </c>
      <c r="E13" s="334">
        <v>320</v>
      </c>
      <c r="F13" s="253">
        <v>9325</v>
      </c>
      <c r="G13" s="164"/>
      <c r="H13" s="253">
        <v>2745</v>
      </c>
      <c r="I13" s="165">
        <f>H13/H14*100</f>
        <v>17.222989082695445</v>
      </c>
      <c r="J13" s="200" t="s">
        <v>160</v>
      </c>
    </row>
    <row r="14" spans="1:10" ht="33" customHeight="1" thickTop="1" thickBot="1">
      <c r="A14" s="121" t="s">
        <v>54</v>
      </c>
      <c r="B14" s="104">
        <f>B9+B12</f>
        <v>70</v>
      </c>
      <c r="C14" s="104">
        <f>C9+C12+C13</f>
        <v>679</v>
      </c>
      <c r="D14" s="104">
        <f>D9+D12+D13</f>
        <v>525</v>
      </c>
      <c r="E14" s="123"/>
      <c r="F14" s="104">
        <f>F9+F12</f>
        <v>29431</v>
      </c>
      <c r="G14" s="142">
        <f>G9+G12</f>
        <v>26470.5</v>
      </c>
      <c r="H14" s="104">
        <f>H9+H12+H13</f>
        <v>15938</v>
      </c>
      <c r="I14" s="142">
        <v>100</v>
      </c>
      <c r="J14" s="199" t="s">
        <v>159</v>
      </c>
    </row>
    <row r="15" spans="1:10" s="46" customFormat="1" ht="18" customHeight="1" thickTop="1">
      <c r="A15" s="45"/>
      <c r="B15" s="45"/>
      <c r="C15" s="45"/>
      <c r="D15" s="45"/>
      <c r="E15" s="45"/>
      <c r="F15" s="45"/>
      <c r="G15" s="45"/>
      <c r="H15" s="45"/>
      <c r="I15" s="119"/>
      <c r="J15" s="175"/>
    </row>
    <row r="16" spans="1:10" ht="41.25" customHeight="1">
      <c r="A16" s="368" t="s">
        <v>102</v>
      </c>
      <c r="B16" s="368"/>
      <c r="C16" s="368"/>
      <c r="D16" s="368"/>
      <c r="E16" s="368"/>
      <c r="F16" s="409" t="s">
        <v>146</v>
      </c>
      <c r="G16" s="409"/>
      <c r="H16" s="409"/>
      <c r="I16" s="409"/>
      <c r="J16" s="409"/>
    </row>
    <row r="17" spans="1:10" ht="11.25" customHeight="1">
      <c r="A17" s="65"/>
      <c r="B17" s="65"/>
      <c r="C17" s="65"/>
      <c r="D17" s="65"/>
      <c r="E17" s="65"/>
      <c r="F17" s="65"/>
      <c r="G17" s="65"/>
      <c r="H17" s="65"/>
      <c r="I17" s="65"/>
    </row>
    <row r="18" spans="1:10" ht="16.5" customHeight="1">
      <c r="A18" s="65"/>
      <c r="B18" s="65"/>
      <c r="C18" s="65"/>
      <c r="D18" s="65"/>
      <c r="E18" s="65"/>
      <c r="F18" s="65"/>
      <c r="G18" s="65"/>
      <c r="H18" s="65"/>
      <c r="I18" s="65"/>
    </row>
    <row r="19" spans="1:10" ht="12" customHeight="1">
      <c r="A19" s="65"/>
      <c r="B19" s="65"/>
      <c r="C19" s="65"/>
      <c r="D19" s="65"/>
      <c r="E19" s="65"/>
      <c r="F19" s="65"/>
      <c r="G19" s="65"/>
      <c r="H19" s="65"/>
      <c r="I19" s="65"/>
    </row>
    <row r="20" spans="1:10" ht="17.25" customHeight="1">
      <c r="A20" s="65"/>
      <c r="B20" s="65"/>
      <c r="C20" s="65"/>
      <c r="D20" s="65"/>
      <c r="E20" s="65"/>
      <c r="F20" s="65"/>
      <c r="G20" s="65"/>
      <c r="H20" s="65"/>
      <c r="I20" s="65"/>
    </row>
    <row r="21" spans="1:10" ht="18.75" customHeight="1">
      <c r="A21" s="65"/>
      <c r="B21" s="65"/>
      <c r="C21" s="65"/>
      <c r="D21" s="65"/>
      <c r="E21" s="65"/>
      <c r="F21" s="65"/>
      <c r="G21" s="65"/>
      <c r="H21" s="65"/>
      <c r="I21" s="65"/>
    </row>
    <row r="22" spans="1:10" ht="14.25" customHeight="1">
      <c r="A22" s="63"/>
      <c r="B22" s="63"/>
      <c r="C22" s="63"/>
      <c r="D22" s="63"/>
      <c r="E22" s="63"/>
      <c r="F22" s="63"/>
      <c r="G22" s="63"/>
      <c r="H22" s="63"/>
      <c r="I22" s="63"/>
    </row>
    <row r="23" spans="1:10" ht="18" customHeight="1">
      <c r="A23" s="64"/>
      <c r="B23" s="64"/>
      <c r="C23" s="64"/>
      <c r="D23" s="64"/>
      <c r="E23" s="64"/>
      <c r="F23" s="64"/>
      <c r="G23" s="64"/>
      <c r="H23" s="64"/>
      <c r="I23" s="64"/>
    </row>
    <row r="24" spans="1:10" ht="19.5" customHeight="1">
      <c r="A24" s="64"/>
      <c r="B24" s="64"/>
      <c r="C24" s="64"/>
      <c r="D24" s="64"/>
      <c r="E24" s="64"/>
      <c r="F24" s="64"/>
      <c r="G24" s="64"/>
      <c r="H24" s="64"/>
      <c r="I24" s="64"/>
    </row>
    <row r="25" spans="1:10" ht="20.25" customHeight="1">
      <c r="A25" s="367" t="s">
        <v>79</v>
      </c>
      <c r="B25" s="367"/>
      <c r="C25" s="367"/>
      <c r="D25" s="367"/>
      <c r="E25" s="228">
        <v>16</v>
      </c>
      <c r="F25" s="402" t="s">
        <v>188</v>
      </c>
      <c r="G25" s="403"/>
      <c r="H25" s="403"/>
      <c r="I25" s="403"/>
      <c r="J25" s="403"/>
    </row>
    <row r="98" ht="18.95" customHeight="1"/>
  </sheetData>
  <mergeCells count="9">
    <mergeCell ref="A25:D25"/>
    <mergeCell ref="F25:J25"/>
    <mergeCell ref="J4:J5"/>
    <mergeCell ref="A1:J1"/>
    <mergeCell ref="A4:A5"/>
    <mergeCell ref="A2:J2"/>
    <mergeCell ref="I3:J3"/>
    <mergeCell ref="A16:E16"/>
    <mergeCell ref="F16:J16"/>
  </mergeCells>
  <printOptions horizontalCentered="1"/>
  <pageMargins left="0.24803149599999999" right="0.39803149599999998" top="0.59055118110236204" bottom="0.196850393700787" header="0" footer="0.23622047244094499"/>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sheetPr>
    <tabColor rgb="FF00B050"/>
  </sheetPr>
  <dimension ref="A1:Q33"/>
  <sheetViews>
    <sheetView rightToLeft="1" tabSelected="1" view="pageBreakPreview" topLeftCell="A8" zoomScaleSheetLayoutView="100" workbookViewId="0">
      <selection activeCell="O10" sqref="O10"/>
    </sheetView>
  </sheetViews>
  <sheetFormatPr defaultRowHeight="12.75"/>
  <cols>
    <col min="1" max="1" width="1.42578125" customWidth="1"/>
    <col min="2" max="3" width="11.42578125" customWidth="1"/>
    <col min="4" max="4" width="9.7109375" style="2" customWidth="1"/>
    <col min="5" max="5" width="9" style="2" customWidth="1"/>
    <col min="6" max="6" width="11.140625" style="2" customWidth="1"/>
    <col min="7" max="7" width="7.7109375" style="2" customWidth="1"/>
    <col min="8" max="8" width="9.7109375" style="2" customWidth="1"/>
    <col min="9" max="9" width="12.7109375" customWidth="1"/>
    <col min="10" max="10" width="18.5703125" customWidth="1"/>
  </cols>
  <sheetData>
    <row r="1" spans="1:17" ht="25.5" customHeight="1">
      <c r="B1" s="410" t="s">
        <v>257</v>
      </c>
      <c r="C1" s="410"/>
      <c r="D1" s="410"/>
      <c r="E1" s="410"/>
      <c r="F1" s="410"/>
      <c r="G1" s="410"/>
      <c r="H1" s="410"/>
      <c r="I1" s="410"/>
      <c r="J1" s="410"/>
      <c r="K1" s="410"/>
      <c r="L1" s="410"/>
      <c r="M1" s="410"/>
      <c r="N1" s="410"/>
      <c r="O1" s="410"/>
      <c r="P1" s="410"/>
      <c r="Q1" s="410"/>
    </row>
    <row r="2" spans="1:17" ht="36.75" customHeight="1">
      <c r="B2" s="422" t="s">
        <v>258</v>
      </c>
      <c r="C2" s="422"/>
      <c r="D2" s="422"/>
      <c r="E2" s="422"/>
      <c r="F2" s="422"/>
      <c r="G2" s="422"/>
      <c r="H2" s="422"/>
      <c r="I2" s="422"/>
      <c r="J2" s="422"/>
    </row>
    <row r="3" spans="1:17" ht="22.5" customHeight="1" thickBot="1">
      <c r="B3" s="124" t="s">
        <v>80</v>
      </c>
      <c r="C3" s="49"/>
      <c r="D3" s="108"/>
      <c r="E3" s="50"/>
      <c r="F3" s="50"/>
      <c r="G3" s="50"/>
      <c r="H3" s="50"/>
      <c r="J3" s="201" t="s">
        <v>161</v>
      </c>
    </row>
    <row r="4" spans="1:17" ht="24.75" customHeight="1" thickTop="1">
      <c r="B4" s="412" t="s">
        <v>88</v>
      </c>
      <c r="C4" s="412" t="s">
        <v>16</v>
      </c>
      <c r="D4" s="411" t="s">
        <v>113</v>
      </c>
      <c r="E4" s="412"/>
      <c r="F4" s="412"/>
      <c r="G4" s="412"/>
      <c r="H4" s="412"/>
      <c r="I4" s="404" t="s">
        <v>163</v>
      </c>
      <c r="J4" s="404" t="s">
        <v>162</v>
      </c>
    </row>
    <row r="5" spans="1:17" ht="37.5" customHeight="1">
      <c r="B5" s="425"/>
      <c r="C5" s="425"/>
      <c r="D5" s="424" t="s">
        <v>229</v>
      </c>
      <c r="E5" s="424"/>
      <c r="F5" s="424"/>
      <c r="G5" s="424"/>
      <c r="H5" s="424"/>
      <c r="I5" s="423"/>
      <c r="J5" s="423"/>
    </row>
    <row r="6" spans="1:17" ht="36" customHeight="1">
      <c r="B6" s="425"/>
      <c r="C6" s="425"/>
      <c r="D6" s="208" t="s">
        <v>47</v>
      </c>
      <c r="E6" s="208" t="s">
        <v>33</v>
      </c>
      <c r="F6" s="208" t="s">
        <v>34</v>
      </c>
      <c r="G6" s="208" t="s">
        <v>48</v>
      </c>
      <c r="H6" s="208" t="s">
        <v>26</v>
      </c>
      <c r="I6" s="423"/>
      <c r="J6" s="423"/>
    </row>
    <row r="7" spans="1:17" ht="48.75" customHeight="1">
      <c r="B7" s="426"/>
      <c r="C7" s="426"/>
      <c r="D7" s="343" t="s">
        <v>164</v>
      </c>
      <c r="E7" s="343" t="s">
        <v>165</v>
      </c>
      <c r="F7" s="343" t="s">
        <v>166</v>
      </c>
      <c r="G7" s="343" t="s">
        <v>167</v>
      </c>
      <c r="H7" s="224" t="s">
        <v>168</v>
      </c>
      <c r="I7" s="405"/>
      <c r="J7" s="405"/>
    </row>
    <row r="8" spans="1:17" ht="27.95" customHeight="1">
      <c r="B8" s="417" t="s">
        <v>278</v>
      </c>
      <c r="C8" s="112" t="s">
        <v>17</v>
      </c>
      <c r="D8" s="69">
        <v>2</v>
      </c>
      <c r="E8" s="69">
        <v>8</v>
      </c>
      <c r="F8" s="69">
        <v>0</v>
      </c>
      <c r="G8" s="69">
        <v>2</v>
      </c>
      <c r="H8" s="69">
        <f t="shared" ref="H8:H22" si="0">SUM(D8:G8)</f>
        <v>12</v>
      </c>
      <c r="I8" s="78" t="s">
        <v>169</v>
      </c>
      <c r="J8" s="491" t="s">
        <v>280</v>
      </c>
    </row>
    <row r="9" spans="1:17" ht="27.95" customHeight="1">
      <c r="B9" s="418"/>
      <c r="C9" s="131" t="s">
        <v>10</v>
      </c>
      <c r="D9" s="67">
        <v>0</v>
      </c>
      <c r="E9" s="67">
        <v>1</v>
      </c>
      <c r="F9" s="67">
        <v>0</v>
      </c>
      <c r="G9" s="67">
        <v>0</v>
      </c>
      <c r="H9" s="67">
        <f t="shared" si="0"/>
        <v>1</v>
      </c>
      <c r="I9" s="76" t="s">
        <v>170</v>
      </c>
      <c r="J9" s="492"/>
    </row>
    <row r="10" spans="1:17" ht="27.95" customHeight="1">
      <c r="B10" s="419"/>
      <c r="C10" s="130" t="s">
        <v>57</v>
      </c>
      <c r="D10" s="126">
        <v>0</v>
      </c>
      <c r="E10" s="126">
        <v>1</v>
      </c>
      <c r="F10" s="126">
        <v>1</v>
      </c>
      <c r="G10" s="126">
        <v>2</v>
      </c>
      <c r="H10" s="126">
        <f t="shared" si="0"/>
        <v>4</v>
      </c>
      <c r="I10" s="76" t="s">
        <v>171</v>
      </c>
      <c r="J10" s="493"/>
    </row>
    <row r="11" spans="1:17" ht="27.95" customHeight="1">
      <c r="B11" s="420" t="s">
        <v>277</v>
      </c>
      <c r="C11" s="132" t="s">
        <v>3</v>
      </c>
      <c r="D11" s="69">
        <v>0</v>
      </c>
      <c r="E11" s="69">
        <v>2</v>
      </c>
      <c r="F11" s="69">
        <v>2</v>
      </c>
      <c r="G11" s="69">
        <v>0</v>
      </c>
      <c r="H11" s="69">
        <f t="shared" si="0"/>
        <v>4</v>
      </c>
      <c r="I11" s="78" t="s">
        <v>173</v>
      </c>
      <c r="J11" s="486" t="s">
        <v>279</v>
      </c>
    </row>
    <row r="12" spans="1:17" ht="27.95" customHeight="1">
      <c r="A12" s="60"/>
      <c r="B12" s="421"/>
      <c r="C12" s="131" t="s">
        <v>5</v>
      </c>
      <c r="D12" s="67">
        <v>1</v>
      </c>
      <c r="E12" s="67">
        <v>0</v>
      </c>
      <c r="F12" s="67">
        <v>1</v>
      </c>
      <c r="G12" s="67">
        <v>1</v>
      </c>
      <c r="H12" s="67">
        <f t="shared" si="0"/>
        <v>3</v>
      </c>
      <c r="I12" s="76" t="s">
        <v>174</v>
      </c>
      <c r="J12" s="487"/>
    </row>
    <row r="13" spans="1:17" s="58" customFormat="1" ht="27.95" customHeight="1">
      <c r="A13" s="60"/>
      <c r="B13" s="421"/>
      <c r="C13" s="133" t="s">
        <v>4</v>
      </c>
      <c r="D13" s="126">
        <v>0</v>
      </c>
      <c r="E13" s="126">
        <v>4</v>
      </c>
      <c r="F13" s="126">
        <v>0</v>
      </c>
      <c r="G13" s="126">
        <v>0</v>
      </c>
      <c r="H13" s="126">
        <f t="shared" si="0"/>
        <v>4</v>
      </c>
      <c r="I13" s="76" t="s">
        <v>175</v>
      </c>
      <c r="J13" s="488"/>
    </row>
    <row r="14" spans="1:17" ht="27.95" customHeight="1">
      <c r="A14" s="60"/>
      <c r="B14" s="447" t="s">
        <v>284</v>
      </c>
      <c r="C14" s="132" t="s">
        <v>8</v>
      </c>
      <c r="D14" s="69">
        <v>1</v>
      </c>
      <c r="E14" s="69">
        <v>4</v>
      </c>
      <c r="F14" s="69">
        <v>0</v>
      </c>
      <c r="G14" s="69">
        <v>0</v>
      </c>
      <c r="H14" s="69">
        <f t="shared" si="0"/>
        <v>5</v>
      </c>
      <c r="I14" s="78" t="s">
        <v>178</v>
      </c>
      <c r="J14" s="486" t="s">
        <v>282</v>
      </c>
    </row>
    <row r="15" spans="1:17" ht="27.95" customHeight="1">
      <c r="A15" s="60"/>
      <c r="B15" s="448"/>
      <c r="C15" s="131" t="s">
        <v>7</v>
      </c>
      <c r="D15" s="67">
        <v>0</v>
      </c>
      <c r="E15" s="67">
        <v>1</v>
      </c>
      <c r="F15" s="67">
        <v>1</v>
      </c>
      <c r="G15" s="67">
        <v>1</v>
      </c>
      <c r="H15" s="67">
        <f t="shared" si="0"/>
        <v>3</v>
      </c>
      <c r="I15" s="76" t="s">
        <v>179</v>
      </c>
      <c r="J15" s="487"/>
    </row>
    <row r="16" spans="1:17" ht="27.95" customHeight="1">
      <c r="B16" s="448"/>
      <c r="C16" s="131" t="s">
        <v>6</v>
      </c>
      <c r="D16" s="67">
        <v>0</v>
      </c>
      <c r="E16" s="67">
        <v>3</v>
      </c>
      <c r="F16" s="67">
        <v>1</v>
      </c>
      <c r="G16" s="67">
        <v>0</v>
      </c>
      <c r="H16" s="67">
        <f t="shared" si="0"/>
        <v>4</v>
      </c>
      <c r="I16" s="76" t="s">
        <v>180</v>
      </c>
      <c r="J16" s="487"/>
    </row>
    <row r="17" spans="2:10" ht="27.95" customHeight="1">
      <c r="B17" s="448"/>
      <c r="C17" s="133" t="s">
        <v>9</v>
      </c>
      <c r="D17" s="128">
        <v>0</v>
      </c>
      <c r="E17" s="128">
        <v>1</v>
      </c>
      <c r="F17" s="128">
        <v>0</v>
      </c>
      <c r="G17" s="128">
        <v>2</v>
      </c>
      <c r="H17" s="128">
        <f t="shared" si="0"/>
        <v>3</v>
      </c>
      <c r="I17" s="76" t="s">
        <v>181</v>
      </c>
      <c r="J17" s="487"/>
    </row>
    <row r="18" spans="2:10" ht="27.95" customHeight="1">
      <c r="B18" s="449"/>
      <c r="C18" s="133" t="s">
        <v>11</v>
      </c>
      <c r="D18" s="128">
        <v>1</v>
      </c>
      <c r="E18" s="128">
        <v>0</v>
      </c>
      <c r="F18" s="128">
        <v>0</v>
      </c>
      <c r="G18" s="128">
        <v>0</v>
      </c>
      <c r="H18" s="128">
        <f t="shared" si="0"/>
        <v>1</v>
      </c>
      <c r="I18" s="77" t="s">
        <v>182</v>
      </c>
      <c r="J18" s="488"/>
    </row>
    <row r="19" spans="2:10" ht="27.95" customHeight="1">
      <c r="B19" s="420" t="s">
        <v>283</v>
      </c>
      <c r="C19" s="132" t="s">
        <v>12</v>
      </c>
      <c r="D19" s="70">
        <v>2</v>
      </c>
      <c r="E19" s="70">
        <v>7</v>
      </c>
      <c r="F19" s="70">
        <v>0</v>
      </c>
      <c r="G19" s="70">
        <v>0</v>
      </c>
      <c r="H19" s="70">
        <f t="shared" si="0"/>
        <v>9</v>
      </c>
      <c r="I19" s="157" t="s">
        <v>185</v>
      </c>
      <c r="J19" s="486" t="s">
        <v>281</v>
      </c>
    </row>
    <row r="20" spans="2:10" ht="27.95" customHeight="1">
      <c r="B20" s="421"/>
      <c r="C20" s="131" t="s">
        <v>14</v>
      </c>
      <c r="D20" s="67">
        <v>1</v>
      </c>
      <c r="E20" s="67">
        <v>2</v>
      </c>
      <c r="F20" s="67">
        <v>0</v>
      </c>
      <c r="G20" s="67">
        <v>0</v>
      </c>
      <c r="H20" s="67">
        <f t="shared" si="0"/>
        <v>3</v>
      </c>
      <c r="I20" s="76" t="s">
        <v>184</v>
      </c>
      <c r="J20" s="487"/>
    </row>
    <row r="21" spans="2:10" ht="27.95" customHeight="1">
      <c r="B21" s="421"/>
      <c r="C21" s="133" t="s">
        <v>15</v>
      </c>
      <c r="D21" s="128">
        <v>0</v>
      </c>
      <c r="E21" s="128">
        <v>3</v>
      </c>
      <c r="F21" s="128">
        <v>0</v>
      </c>
      <c r="G21" s="128">
        <v>1</v>
      </c>
      <c r="H21" s="128">
        <f t="shared" si="0"/>
        <v>4</v>
      </c>
      <c r="I21" s="76" t="s">
        <v>186</v>
      </c>
      <c r="J21" s="487"/>
    </row>
    <row r="22" spans="2:10" ht="27.95" customHeight="1" thickBot="1">
      <c r="B22" s="421"/>
      <c r="C22" s="140" t="s">
        <v>13</v>
      </c>
      <c r="D22" s="125">
        <v>0</v>
      </c>
      <c r="E22" s="125">
        <v>2</v>
      </c>
      <c r="F22" s="125">
        <v>0</v>
      </c>
      <c r="G22" s="125">
        <v>0</v>
      </c>
      <c r="H22" s="125">
        <f t="shared" si="0"/>
        <v>2</v>
      </c>
      <c r="I22" s="202" t="s">
        <v>183</v>
      </c>
      <c r="J22" s="487"/>
    </row>
    <row r="23" spans="2:10" ht="27.95" customHeight="1" thickTop="1" thickBot="1">
      <c r="B23" s="427" t="s">
        <v>53</v>
      </c>
      <c r="C23" s="427"/>
      <c r="D23" s="127">
        <f>SUM(D8:D22)</f>
        <v>8</v>
      </c>
      <c r="E23" s="127">
        <f>SUM(E8:E22)</f>
        <v>39</v>
      </c>
      <c r="F23" s="127">
        <f>SUM(F8:F22)</f>
        <v>6</v>
      </c>
      <c r="G23" s="127">
        <f>SUM(G8:G22)</f>
        <v>9</v>
      </c>
      <c r="H23" s="127">
        <f>SUM(H8:H22)</f>
        <v>62</v>
      </c>
      <c r="I23" s="428" t="s">
        <v>187</v>
      </c>
      <c r="J23" s="428"/>
    </row>
    <row r="24" spans="2:10" ht="5.25" customHeight="1" thickTop="1">
      <c r="B24" s="413"/>
      <c r="C24" s="413"/>
      <c r="D24" s="413"/>
      <c r="E24" s="413"/>
      <c r="F24" s="413"/>
      <c r="G24" s="413"/>
      <c r="H24" s="413"/>
    </row>
    <row r="25" spans="2:10" ht="56.25" customHeight="1">
      <c r="B25" s="431" t="s">
        <v>275</v>
      </c>
      <c r="C25" s="431"/>
      <c r="D25" s="431"/>
      <c r="E25" s="431"/>
      <c r="F25" s="231"/>
      <c r="G25" s="430" t="s">
        <v>271</v>
      </c>
      <c r="H25" s="430"/>
      <c r="I25" s="430"/>
      <c r="J25" s="430"/>
    </row>
    <row r="26" spans="2:10" ht="8.25" customHeight="1">
      <c r="B26" s="148"/>
      <c r="C26" s="148"/>
      <c r="D26" s="148"/>
      <c r="E26" s="148"/>
      <c r="F26" s="148"/>
      <c r="G26" s="148"/>
      <c r="H26" s="148"/>
      <c r="I26" s="143"/>
    </row>
    <row r="27" spans="2:10" ht="34.5" customHeight="1">
      <c r="B27" s="368" t="s">
        <v>102</v>
      </c>
      <c r="C27" s="368"/>
      <c r="D27" s="368"/>
      <c r="E27" s="368"/>
      <c r="F27" s="430" t="s">
        <v>146</v>
      </c>
      <c r="G27" s="430"/>
      <c r="H27" s="430"/>
      <c r="I27" s="430"/>
      <c r="J27" s="430"/>
    </row>
    <row r="28" spans="2:10" ht="12.75" customHeight="1">
      <c r="B28" s="168"/>
      <c r="C28" s="168"/>
      <c r="D28" s="168"/>
      <c r="E28" s="168"/>
      <c r="F28" s="168"/>
      <c r="G28" s="168"/>
      <c r="H28" s="168"/>
    </row>
    <row r="29" spans="2:10" ht="14.25" customHeight="1">
      <c r="B29" s="168"/>
      <c r="C29" s="168"/>
      <c r="D29" s="168"/>
      <c r="E29" s="168"/>
      <c r="F29" s="168"/>
      <c r="G29" s="168"/>
      <c r="H29" s="168"/>
    </row>
    <row r="30" spans="2:10" ht="9" customHeight="1">
      <c r="B30" s="168"/>
      <c r="C30" s="168"/>
      <c r="D30" s="168"/>
      <c r="E30" s="168"/>
      <c r="F30" s="168"/>
      <c r="G30" s="168"/>
      <c r="H30" s="168"/>
    </row>
    <row r="31" spans="2:10" ht="8.25" customHeight="1">
      <c r="D31" s="68"/>
      <c r="E31" s="68"/>
      <c r="F31" s="68"/>
      <c r="G31" s="68"/>
      <c r="H31" s="68"/>
    </row>
    <row r="32" spans="2:10" s="3" customFormat="1" ht="18.75" customHeight="1">
      <c r="B32" s="383" t="s">
        <v>56</v>
      </c>
      <c r="C32" s="383"/>
      <c r="D32" s="383"/>
      <c r="E32" s="207"/>
      <c r="F32" s="229">
        <v>17</v>
      </c>
      <c r="G32" s="429" t="s">
        <v>188</v>
      </c>
      <c r="H32" s="429"/>
      <c r="I32" s="429"/>
      <c r="J32" s="429"/>
    </row>
    <row r="33" spans="2:3">
      <c r="B33" s="62"/>
      <c r="C33" s="62"/>
    </row>
  </sheetData>
  <mergeCells count="26">
    <mergeCell ref="B19:B22"/>
    <mergeCell ref="B23:C23"/>
    <mergeCell ref="I23:J23"/>
    <mergeCell ref="J19:J22"/>
    <mergeCell ref="G32:J32"/>
    <mergeCell ref="B27:E27"/>
    <mergeCell ref="F27:J27"/>
    <mergeCell ref="G25:J25"/>
    <mergeCell ref="B32:D32"/>
    <mergeCell ref="B25:E25"/>
    <mergeCell ref="K1:Q1"/>
    <mergeCell ref="D4:H4"/>
    <mergeCell ref="B24:H24"/>
    <mergeCell ref="B1:J1"/>
    <mergeCell ref="J8:J10"/>
    <mergeCell ref="J11:J13"/>
    <mergeCell ref="J14:J18"/>
    <mergeCell ref="B8:B10"/>
    <mergeCell ref="B11:B13"/>
    <mergeCell ref="B14:B18"/>
    <mergeCell ref="B2:J2"/>
    <mergeCell ref="J4:J7"/>
    <mergeCell ref="I4:I7"/>
    <mergeCell ref="D5:H5"/>
    <mergeCell ref="C4:C7"/>
    <mergeCell ref="B4:B7"/>
  </mergeCells>
  <printOptions horizontalCentered="1"/>
  <pageMargins left="0.30118110199999998" right="0.30118110199999998" top="0.59055118110236204" bottom="0.23622047244094499" header="0.511811023622047" footer="0.511811023622047"/>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tabColor rgb="FF00B050"/>
  </sheetPr>
  <dimension ref="A1:Y35"/>
  <sheetViews>
    <sheetView rightToLeft="1" view="pageBreakPreview" topLeftCell="A11" zoomScaleSheetLayoutView="100" workbookViewId="0">
      <selection activeCell="N18" sqref="N18:N21"/>
    </sheetView>
  </sheetViews>
  <sheetFormatPr defaultRowHeight="12.75"/>
  <cols>
    <col min="1" max="1" width="1.42578125" customWidth="1"/>
    <col min="2" max="2" width="5.5703125" style="2" customWidth="1"/>
    <col min="3" max="3" width="6.5703125" style="2" customWidth="1"/>
    <col min="4" max="4" width="11" style="2" customWidth="1"/>
    <col min="5" max="5" width="9.140625" style="2" customWidth="1"/>
    <col min="6" max="6" width="11.7109375" style="2" customWidth="1"/>
    <col min="7" max="7" width="0.7109375" style="2" customWidth="1"/>
    <col min="8" max="8" width="10.85546875" style="2" customWidth="1"/>
    <col min="9" max="9" width="10.7109375" style="2" customWidth="1"/>
    <col min="10" max="10" width="10" style="2" customWidth="1"/>
    <col min="11" max="11" width="9.42578125" style="2" customWidth="1"/>
    <col min="12" max="12" width="11.42578125" style="2" customWidth="1"/>
    <col min="13" max="13" width="10.5703125" style="2" customWidth="1"/>
    <col min="14" max="14" width="10" customWidth="1"/>
  </cols>
  <sheetData>
    <row r="1" spans="1:25" ht="41.25" customHeight="1">
      <c r="B1" s="454" t="s">
        <v>236</v>
      </c>
      <c r="C1" s="454"/>
      <c r="D1" s="454"/>
      <c r="E1" s="454"/>
      <c r="F1" s="454"/>
      <c r="G1" s="454"/>
      <c r="H1" s="454"/>
      <c r="I1" s="454"/>
      <c r="J1" s="454"/>
      <c r="K1" s="454"/>
      <c r="L1" s="454"/>
      <c r="M1" s="454"/>
      <c r="N1" s="454"/>
      <c r="O1" s="50"/>
      <c r="P1" s="50"/>
      <c r="Q1" s="50"/>
      <c r="R1" s="50"/>
      <c r="S1" s="50"/>
      <c r="T1" s="50"/>
      <c r="U1" s="50"/>
      <c r="V1" s="50"/>
      <c r="W1" s="50"/>
      <c r="X1" s="50"/>
      <c r="Y1" s="50"/>
    </row>
    <row r="2" spans="1:25" ht="39.75" customHeight="1">
      <c r="B2" s="455" t="s">
        <v>241</v>
      </c>
      <c r="C2" s="455"/>
      <c r="D2" s="455"/>
      <c r="E2" s="455"/>
      <c r="F2" s="455"/>
      <c r="G2" s="455"/>
      <c r="H2" s="455"/>
      <c r="I2" s="455"/>
      <c r="J2" s="455"/>
      <c r="K2" s="455"/>
      <c r="L2" s="455"/>
      <c r="M2" s="455"/>
      <c r="N2" s="455"/>
    </row>
    <row r="3" spans="1:25" ht="27" customHeight="1" thickBot="1">
      <c r="B3" s="456" t="s">
        <v>75</v>
      </c>
      <c r="C3" s="456"/>
      <c r="D3" s="50"/>
      <c r="E3" s="50"/>
      <c r="F3" s="211"/>
      <c r="G3" s="211"/>
      <c r="H3" s="457"/>
      <c r="I3" s="457"/>
      <c r="J3" s="212"/>
      <c r="K3" s="211"/>
      <c r="L3" s="95"/>
      <c r="M3" s="95"/>
      <c r="N3" s="201" t="s">
        <v>195</v>
      </c>
    </row>
    <row r="4" spans="1:25" ht="34.5" customHeight="1" thickTop="1">
      <c r="B4" s="381" t="s">
        <v>88</v>
      </c>
      <c r="C4" s="381" t="s">
        <v>2</v>
      </c>
      <c r="D4" s="459" t="s">
        <v>276</v>
      </c>
      <c r="E4" s="459"/>
      <c r="F4" s="459"/>
      <c r="G4" s="459"/>
      <c r="H4" s="412" t="s">
        <v>83</v>
      </c>
      <c r="I4" s="412"/>
      <c r="J4" s="412"/>
      <c r="K4" s="412"/>
      <c r="L4" s="381" t="s">
        <v>269</v>
      </c>
      <c r="M4" s="404" t="s">
        <v>163</v>
      </c>
      <c r="N4" s="404" t="s">
        <v>189</v>
      </c>
    </row>
    <row r="5" spans="1:25" ht="48.75" customHeight="1">
      <c r="B5" s="458"/>
      <c r="C5" s="458"/>
      <c r="D5" s="452" t="s">
        <v>265</v>
      </c>
      <c r="E5" s="452"/>
      <c r="F5" s="452"/>
      <c r="G5" s="460"/>
      <c r="H5" s="453" t="s">
        <v>190</v>
      </c>
      <c r="I5" s="453"/>
      <c r="J5" s="453"/>
      <c r="K5" s="453"/>
      <c r="L5" s="458"/>
      <c r="M5" s="423"/>
      <c r="N5" s="423"/>
    </row>
    <row r="6" spans="1:25" ht="52.5" customHeight="1">
      <c r="B6" s="458"/>
      <c r="C6" s="458"/>
      <c r="D6" s="208" t="s">
        <v>237</v>
      </c>
      <c r="E6" s="208" t="s">
        <v>238</v>
      </c>
      <c r="F6" s="208" t="s">
        <v>262</v>
      </c>
      <c r="G6" s="460"/>
      <c r="H6" s="208" t="s">
        <v>69</v>
      </c>
      <c r="I6" s="208" t="s">
        <v>263</v>
      </c>
      <c r="J6" s="208" t="s">
        <v>264</v>
      </c>
      <c r="K6" s="208" t="s">
        <v>107</v>
      </c>
      <c r="L6" s="423" t="s">
        <v>267</v>
      </c>
      <c r="M6" s="423"/>
      <c r="N6" s="423"/>
    </row>
    <row r="7" spans="1:25" ht="71.25" customHeight="1">
      <c r="B7" s="382"/>
      <c r="C7" s="382"/>
      <c r="D7" s="209" t="s">
        <v>268</v>
      </c>
      <c r="E7" s="209" t="s">
        <v>239</v>
      </c>
      <c r="F7" s="209" t="s">
        <v>266</v>
      </c>
      <c r="G7" s="235"/>
      <c r="H7" s="209" t="s">
        <v>191</v>
      </c>
      <c r="I7" s="209" t="s">
        <v>192</v>
      </c>
      <c r="J7" s="209" t="s">
        <v>193</v>
      </c>
      <c r="K7" s="209" t="s">
        <v>194</v>
      </c>
      <c r="L7" s="405"/>
      <c r="M7" s="405"/>
      <c r="N7" s="405"/>
    </row>
    <row r="8" spans="1:25" ht="29.1" customHeight="1">
      <c r="B8" s="434" t="s">
        <v>89</v>
      </c>
      <c r="C8" s="238" t="s">
        <v>18</v>
      </c>
      <c r="D8" s="74">
        <v>7797728</v>
      </c>
      <c r="E8" s="74">
        <v>0</v>
      </c>
      <c r="F8" s="74">
        <f t="shared" ref="F8:F25" si="0">SUM(D8:E8)</f>
        <v>7797728</v>
      </c>
      <c r="G8" s="74"/>
      <c r="H8" s="74">
        <v>0</v>
      </c>
      <c r="I8" s="74">
        <v>4275914</v>
      </c>
      <c r="J8" s="74">
        <f>H8+I8</f>
        <v>4275914</v>
      </c>
      <c r="K8" s="145">
        <f>J8/F8*100</f>
        <v>54.835382819200674</v>
      </c>
      <c r="L8" s="75">
        <f>F8-J8</f>
        <v>3521814</v>
      </c>
      <c r="M8" s="217" t="s">
        <v>196</v>
      </c>
      <c r="N8" s="414" t="s">
        <v>225</v>
      </c>
    </row>
    <row r="9" spans="1:25" ht="29.1" customHeight="1">
      <c r="B9" s="435"/>
      <c r="C9" s="55" t="s">
        <v>19</v>
      </c>
      <c r="D9" s="76">
        <v>14874686</v>
      </c>
      <c r="E9" s="76">
        <v>0</v>
      </c>
      <c r="F9" s="76">
        <f t="shared" si="0"/>
        <v>14874686</v>
      </c>
      <c r="G9" s="76"/>
      <c r="H9" s="76">
        <v>0</v>
      </c>
      <c r="I9" s="76">
        <v>8641578</v>
      </c>
      <c r="J9" s="76">
        <f t="shared" ref="J9:J10" si="1">H9+I9</f>
        <v>8641578</v>
      </c>
      <c r="K9" s="155">
        <f t="shared" ref="K9:K26" si="2">J9/F9*100</f>
        <v>58.095868376650103</v>
      </c>
      <c r="L9" s="76">
        <f t="shared" ref="L9:L25" si="3">F9-J9</f>
        <v>6233108</v>
      </c>
      <c r="M9" s="218" t="s">
        <v>197</v>
      </c>
      <c r="N9" s="415"/>
    </row>
    <row r="10" spans="1:25" ht="29.1" customHeight="1">
      <c r="B10" s="435"/>
      <c r="C10" s="239" t="s">
        <v>20</v>
      </c>
      <c r="D10" s="74">
        <v>9572948</v>
      </c>
      <c r="E10" s="74">
        <v>0</v>
      </c>
      <c r="F10" s="74">
        <f t="shared" si="0"/>
        <v>9572948</v>
      </c>
      <c r="G10" s="74"/>
      <c r="H10" s="74">
        <v>0</v>
      </c>
      <c r="I10" s="74">
        <v>6701125</v>
      </c>
      <c r="J10" s="74">
        <f t="shared" si="1"/>
        <v>6701125</v>
      </c>
      <c r="K10" s="146">
        <f t="shared" si="2"/>
        <v>70.000641390718926</v>
      </c>
      <c r="L10" s="74">
        <f t="shared" si="3"/>
        <v>2871823</v>
      </c>
      <c r="M10" s="241" t="s">
        <v>198</v>
      </c>
      <c r="N10" s="415"/>
    </row>
    <row r="11" spans="1:25" ht="35.25" customHeight="1">
      <c r="B11" s="436"/>
      <c r="C11" s="271" t="s">
        <v>67</v>
      </c>
      <c r="D11" s="245">
        <f>SUM(D8:D10)</f>
        <v>32245362</v>
      </c>
      <c r="E11" s="245">
        <f>SUM(E8:E10)</f>
        <v>0</v>
      </c>
      <c r="F11" s="245">
        <f t="shared" si="0"/>
        <v>32245362</v>
      </c>
      <c r="G11" s="245"/>
      <c r="H11" s="245">
        <f>SUM(H8:H10)</f>
        <v>0</v>
      </c>
      <c r="I11" s="245">
        <f>SUM(I8:I10)</f>
        <v>19618617</v>
      </c>
      <c r="J11" s="245">
        <f>H11+I11</f>
        <v>19618617</v>
      </c>
      <c r="K11" s="318">
        <f t="shared" si="2"/>
        <v>60.841670811448786</v>
      </c>
      <c r="L11" s="245">
        <f t="shared" si="3"/>
        <v>12626745</v>
      </c>
      <c r="M11" s="244" t="s">
        <v>199</v>
      </c>
      <c r="N11" s="416"/>
    </row>
    <row r="12" spans="1:25" ht="28.5" customHeight="1">
      <c r="B12" s="435" t="s">
        <v>91</v>
      </c>
      <c r="C12" s="242" t="s">
        <v>57</v>
      </c>
      <c r="D12" s="74">
        <v>5467941</v>
      </c>
      <c r="E12" s="74">
        <v>4332</v>
      </c>
      <c r="F12" s="74">
        <f>SUM(D12:E12)</f>
        <v>5472273</v>
      </c>
      <c r="G12" s="74"/>
      <c r="H12" s="74">
        <v>6806</v>
      </c>
      <c r="I12" s="74">
        <v>2230578</v>
      </c>
      <c r="J12" s="74">
        <f>H12+I12</f>
        <v>2237384</v>
      </c>
      <c r="K12" s="145">
        <f t="shared" si="2"/>
        <v>40.885825688886499</v>
      </c>
      <c r="L12" s="75">
        <f t="shared" si="3"/>
        <v>3234889</v>
      </c>
      <c r="M12" s="243" t="s">
        <v>171</v>
      </c>
      <c r="N12" s="415" t="s">
        <v>227</v>
      </c>
    </row>
    <row r="13" spans="1:25" ht="29.1" customHeight="1">
      <c r="B13" s="435"/>
      <c r="C13" s="57" t="s">
        <v>10</v>
      </c>
      <c r="D13" s="77">
        <v>6107503</v>
      </c>
      <c r="E13" s="77">
        <v>0</v>
      </c>
      <c r="F13" s="77">
        <f t="shared" si="0"/>
        <v>6107503</v>
      </c>
      <c r="G13" s="77"/>
      <c r="H13" s="77">
        <v>837</v>
      </c>
      <c r="I13" s="77">
        <v>2363511</v>
      </c>
      <c r="J13" s="76">
        <f t="shared" ref="J13:J26" si="4">H13+I13</f>
        <v>2364348</v>
      </c>
      <c r="K13" s="156">
        <f t="shared" si="2"/>
        <v>38.712187288323882</v>
      </c>
      <c r="L13" s="77">
        <f t="shared" si="3"/>
        <v>3743155</v>
      </c>
      <c r="M13" s="216" t="s">
        <v>170</v>
      </c>
      <c r="N13" s="415"/>
    </row>
    <row r="14" spans="1:25" ht="29.1" customHeight="1">
      <c r="B14" s="436"/>
      <c r="C14" s="56" t="s">
        <v>11</v>
      </c>
      <c r="D14" s="79">
        <v>4940267</v>
      </c>
      <c r="E14" s="79">
        <v>0</v>
      </c>
      <c r="F14" s="79">
        <f t="shared" si="0"/>
        <v>4940267</v>
      </c>
      <c r="G14" s="79"/>
      <c r="H14" s="79">
        <v>3273</v>
      </c>
      <c r="I14" s="79">
        <v>2448490</v>
      </c>
      <c r="J14" s="74">
        <f t="shared" si="4"/>
        <v>2451763</v>
      </c>
      <c r="K14" s="147">
        <f t="shared" si="2"/>
        <v>49.628147628458137</v>
      </c>
      <c r="L14" s="79">
        <f t="shared" si="3"/>
        <v>2488504</v>
      </c>
      <c r="M14" s="213" t="s">
        <v>182</v>
      </c>
      <c r="N14" s="416"/>
    </row>
    <row r="15" spans="1:25" ht="29.1" customHeight="1">
      <c r="B15" s="444" t="s">
        <v>90</v>
      </c>
      <c r="C15" s="54" t="s">
        <v>3</v>
      </c>
      <c r="D15" s="157">
        <v>8583672</v>
      </c>
      <c r="E15" s="157">
        <v>0</v>
      </c>
      <c r="F15" s="157">
        <f t="shared" si="0"/>
        <v>8583672</v>
      </c>
      <c r="G15" s="157"/>
      <c r="H15" s="158">
        <v>10228</v>
      </c>
      <c r="I15" s="158">
        <v>4387591</v>
      </c>
      <c r="J15" s="157">
        <f t="shared" si="4"/>
        <v>4397819</v>
      </c>
      <c r="K15" s="159">
        <f t="shared" si="2"/>
        <v>51.234704681166754</v>
      </c>
      <c r="L15" s="157">
        <f t="shared" si="3"/>
        <v>4185853</v>
      </c>
      <c r="M15" s="214" t="s">
        <v>173</v>
      </c>
      <c r="N15" s="414" t="s">
        <v>226</v>
      </c>
    </row>
    <row r="16" spans="1:25" ht="29.1" customHeight="1">
      <c r="A16" s="60"/>
      <c r="B16" s="445"/>
      <c r="C16" s="55" t="s">
        <v>4</v>
      </c>
      <c r="D16" s="74">
        <v>6202976</v>
      </c>
      <c r="E16" s="74">
        <v>0</v>
      </c>
      <c r="F16" s="74">
        <f t="shared" si="0"/>
        <v>6202976</v>
      </c>
      <c r="G16" s="74"/>
      <c r="H16" s="152">
        <v>1156</v>
      </c>
      <c r="I16" s="152">
        <v>3580809</v>
      </c>
      <c r="J16" s="74">
        <f t="shared" si="4"/>
        <v>3581965</v>
      </c>
      <c r="K16" s="145">
        <f t="shared" si="2"/>
        <v>57.745910994980477</v>
      </c>
      <c r="L16" s="75">
        <f t="shared" si="3"/>
        <v>2621011</v>
      </c>
      <c r="M16" s="215" t="s">
        <v>175</v>
      </c>
      <c r="N16" s="415"/>
    </row>
    <row r="17" spans="1:14" s="58" customFormat="1" ht="29.1" customHeight="1">
      <c r="A17" s="60"/>
      <c r="B17" s="446"/>
      <c r="C17" s="56" t="s">
        <v>5</v>
      </c>
      <c r="D17" s="79">
        <v>6094715</v>
      </c>
      <c r="E17" s="79">
        <v>0</v>
      </c>
      <c r="F17" s="79">
        <f t="shared" si="0"/>
        <v>6094715</v>
      </c>
      <c r="G17" s="79"/>
      <c r="H17" s="153">
        <v>2865</v>
      </c>
      <c r="I17" s="153">
        <v>3584621</v>
      </c>
      <c r="J17" s="79">
        <f t="shared" si="4"/>
        <v>3587486</v>
      </c>
      <c r="K17" s="147">
        <f t="shared" si="2"/>
        <v>58.862243763654241</v>
      </c>
      <c r="L17" s="79">
        <f t="shared" si="3"/>
        <v>2507229</v>
      </c>
      <c r="M17" s="213" t="s">
        <v>200</v>
      </c>
      <c r="N17" s="416"/>
    </row>
    <row r="18" spans="1:14" ht="29.1" customHeight="1">
      <c r="A18" s="60"/>
      <c r="B18" s="447" t="s">
        <v>240</v>
      </c>
      <c r="C18" s="54" t="s">
        <v>8</v>
      </c>
      <c r="D18" s="157">
        <v>6418401</v>
      </c>
      <c r="E18" s="157">
        <v>0</v>
      </c>
      <c r="F18" s="157">
        <f t="shared" si="0"/>
        <v>6418401</v>
      </c>
      <c r="G18" s="157"/>
      <c r="H18" s="158">
        <v>5380</v>
      </c>
      <c r="I18" s="158">
        <v>3802831</v>
      </c>
      <c r="J18" s="74">
        <f t="shared" si="4"/>
        <v>3808211</v>
      </c>
      <c r="K18" s="159">
        <f t="shared" si="2"/>
        <v>59.332706074301058</v>
      </c>
      <c r="L18" s="157">
        <f t="shared" si="3"/>
        <v>2610190</v>
      </c>
      <c r="M18" s="214" t="s">
        <v>201</v>
      </c>
      <c r="N18" s="437" t="s">
        <v>260</v>
      </c>
    </row>
    <row r="19" spans="1:14" ht="29.1" customHeight="1">
      <c r="A19" s="60"/>
      <c r="B19" s="448"/>
      <c r="C19" s="137" t="s">
        <v>7</v>
      </c>
      <c r="D19" s="77">
        <v>6042556</v>
      </c>
      <c r="E19" s="74">
        <v>0</v>
      </c>
      <c r="F19" s="74">
        <f t="shared" si="0"/>
        <v>6042556</v>
      </c>
      <c r="G19" s="74"/>
      <c r="H19" s="152">
        <v>795</v>
      </c>
      <c r="I19" s="152">
        <v>3971529</v>
      </c>
      <c r="J19" s="76">
        <f t="shared" si="4"/>
        <v>3972324</v>
      </c>
      <c r="K19" s="145">
        <f t="shared" si="2"/>
        <v>65.739134233923522</v>
      </c>
      <c r="L19" s="75">
        <f t="shared" si="3"/>
        <v>2070232</v>
      </c>
      <c r="M19" s="215" t="s">
        <v>205</v>
      </c>
      <c r="N19" s="438"/>
    </row>
    <row r="20" spans="1:14" ht="29.1" customHeight="1">
      <c r="B20" s="448"/>
      <c r="C20" s="55" t="s">
        <v>6</v>
      </c>
      <c r="D20" s="76">
        <v>6127110</v>
      </c>
      <c r="E20" s="76">
        <v>0</v>
      </c>
      <c r="F20" s="76">
        <f t="shared" si="0"/>
        <v>6127110</v>
      </c>
      <c r="G20" s="76">
        <v>712</v>
      </c>
      <c r="H20" s="154">
        <v>712</v>
      </c>
      <c r="I20" s="154">
        <v>2890158</v>
      </c>
      <c r="J20" s="76">
        <f t="shared" si="4"/>
        <v>2890870</v>
      </c>
      <c r="K20" s="145">
        <f t="shared" si="2"/>
        <v>47.181623963010296</v>
      </c>
      <c r="L20" s="75">
        <f t="shared" si="3"/>
        <v>3236240</v>
      </c>
      <c r="M20" s="215" t="s">
        <v>206</v>
      </c>
      <c r="N20" s="438"/>
    </row>
    <row r="21" spans="1:14" ht="29.1" customHeight="1">
      <c r="B21" s="449"/>
      <c r="C21" s="56" t="s">
        <v>9</v>
      </c>
      <c r="D21" s="79">
        <v>4278276</v>
      </c>
      <c r="E21" s="79">
        <v>0</v>
      </c>
      <c r="F21" s="79">
        <f t="shared" si="0"/>
        <v>4278276</v>
      </c>
      <c r="G21" s="79"/>
      <c r="H21" s="153">
        <v>2801</v>
      </c>
      <c r="I21" s="153">
        <v>2621335</v>
      </c>
      <c r="J21" s="74">
        <f t="shared" si="4"/>
        <v>2624136</v>
      </c>
      <c r="K21" s="319">
        <f t="shared" si="2"/>
        <v>61.336295274077692</v>
      </c>
      <c r="L21" s="305">
        <f t="shared" si="3"/>
        <v>1654140</v>
      </c>
      <c r="M21" s="213" t="s">
        <v>204</v>
      </c>
      <c r="N21" s="439"/>
    </row>
    <row r="22" spans="1:14" ht="29.1" customHeight="1">
      <c r="B22" s="445" t="s">
        <v>92</v>
      </c>
      <c r="C22" s="138" t="s">
        <v>12</v>
      </c>
      <c r="D22" s="75">
        <v>18707136</v>
      </c>
      <c r="E22" s="75">
        <v>0</v>
      </c>
      <c r="F22" s="75">
        <f t="shared" si="0"/>
        <v>18707136</v>
      </c>
      <c r="G22" s="75"/>
      <c r="H22" s="151">
        <v>45420</v>
      </c>
      <c r="I22" s="151">
        <v>10453041</v>
      </c>
      <c r="J22" s="157">
        <f t="shared" si="4"/>
        <v>10498461</v>
      </c>
      <c r="K22" s="145">
        <f t="shared" si="2"/>
        <v>56.120087008508413</v>
      </c>
      <c r="L22" s="75">
        <f t="shared" si="3"/>
        <v>8208675</v>
      </c>
      <c r="M22" s="243" t="s">
        <v>185</v>
      </c>
      <c r="N22" s="451" t="s">
        <v>228</v>
      </c>
    </row>
    <row r="23" spans="1:14" ht="29.1" customHeight="1">
      <c r="B23" s="445"/>
      <c r="C23" s="55" t="s">
        <v>14</v>
      </c>
      <c r="D23" s="76">
        <v>8137776</v>
      </c>
      <c r="E23" s="76">
        <v>0</v>
      </c>
      <c r="F23" s="76">
        <f t="shared" si="0"/>
        <v>8137776</v>
      </c>
      <c r="G23" s="76"/>
      <c r="H23" s="154">
        <v>18484</v>
      </c>
      <c r="I23" s="154">
        <v>4560583</v>
      </c>
      <c r="J23" s="74">
        <f t="shared" si="4"/>
        <v>4579067</v>
      </c>
      <c r="K23" s="155">
        <f t="shared" si="2"/>
        <v>56.269268163685012</v>
      </c>
      <c r="L23" s="76">
        <f t="shared" si="3"/>
        <v>3558709</v>
      </c>
      <c r="M23" s="216" t="s">
        <v>207</v>
      </c>
      <c r="N23" s="451"/>
    </row>
    <row r="24" spans="1:14" ht="29.1" customHeight="1">
      <c r="B24" s="445"/>
      <c r="C24" s="55" t="s">
        <v>15</v>
      </c>
      <c r="D24" s="76">
        <v>5095487</v>
      </c>
      <c r="E24" s="76">
        <v>0</v>
      </c>
      <c r="F24" s="76">
        <f t="shared" si="0"/>
        <v>5095487</v>
      </c>
      <c r="G24" s="76"/>
      <c r="H24" s="154">
        <v>16462</v>
      </c>
      <c r="I24" s="154">
        <v>2881663</v>
      </c>
      <c r="J24" s="76">
        <f t="shared" si="4"/>
        <v>2898125</v>
      </c>
      <c r="K24" s="155">
        <f t="shared" si="2"/>
        <v>56.87631035070838</v>
      </c>
      <c r="L24" s="76">
        <f t="shared" si="3"/>
        <v>2197362</v>
      </c>
      <c r="M24" s="215" t="s">
        <v>208</v>
      </c>
      <c r="N24" s="451"/>
    </row>
    <row r="25" spans="1:14" ht="29.1" customHeight="1" thickBot="1">
      <c r="B25" s="450"/>
      <c r="C25" s="239" t="s">
        <v>13</v>
      </c>
      <c r="D25" s="74">
        <v>3123267</v>
      </c>
      <c r="E25" s="74">
        <v>0</v>
      </c>
      <c r="F25" s="74">
        <f t="shared" si="0"/>
        <v>3123267</v>
      </c>
      <c r="G25" s="74"/>
      <c r="H25" s="152">
        <v>7396</v>
      </c>
      <c r="I25" s="152">
        <v>1774806</v>
      </c>
      <c r="J25" s="74">
        <f t="shared" si="4"/>
        <v>1782202</v>
      </c>
      <c r="K25" s="145">
        <f t="shared" si="2"/>
        <v>57.062108362813682</v>
      </c>
      <c r="L25" s="75">
        <f t="shared" si="3"/>
        <v>1341065</v>
      </c>
      <c r="M25" s="216" t="s">
        <v>183</v>
      </c>
      <c r="N25" s="451"/>
    </row>
    <row r="26" spans="1:14" ht="29.1" customHeight="1" thickTop="1" thickBot="1">
      <c r="B26" s="427" t="s">
        <v>53</v>
      </c>
      <c r="C26" s="427"/>
      <c r="D26" s="104">
        <f>SUM(D11:D25)</f>
        <v>127572445</v>
      </c>
      <c r="E26" s="104">
        <f>SUM(E11:E25)</f>
        <v>4332</v>
      </c>
      <c r="F26" s="104">
        <f>SUM(D26:E26)</f>
        <v>127576777</v>
      </c>
      <c r="G26" s="104"/>
      <c r="H26" s="104">
        <f>SUM(H11:H25)</f>
        <v>122615</v>
      </c>
      <c r="I26" s="104">
        <f>SUM(I11:I25)</f>
        <v>71170163</v>
      </c>
      <c r="J26" s="104">
        <f t="shared" si="4"/>
        <v>71292778</v>
      </c>
      <c r="K26" s="142">
        <f t="shared" si="2"/>
        <v>55.882253554657524</v>
      </c>
      <c r="L26" s="104">
        <f>SUM(L11:L25)</f>
        <v>56283999</v>
      </c>
      <c r="M26" s="440" t="s">
        <v>187</v>
      </c>
      <c r="N26" s="440"/>
    </row>
    <row r="27" spans="1:14" ht="54.75" customHeight="1" thickTop="1">
      <c r="B27" s="441" t="s">
        <v>270</v>
      </c>
      <c r="C27" s="441"/>
      <c r="D27" s="441"/>
      <c r="E27" s="441"/>
      <c r="F27" s="441"/>
      <c r="G27" s="441"/>
      <c r="H27" s="441"/>
      <c r="I27" s="442" t="s">
        <v>242</v>
      </c>
      <c r="J27" s="443"/>
      <c r="K27" s="443"/>
      <c r="L27" s="443"/>
      <c r="M27" s="443"/>
      <c r="N27" s="443"/>
    </row>
    <row r="28" spans="1:14" ht="6.75" customHeight="1">
      <c r="B28" s="144"/>
      <c r="C28" s="144"/>
      <c r="D28" s="144"/>
      <c r="E28" s="144"/>
      <c r="F28" s="144"/>
      <c r="G28" s="144"/>
      <c r="H28" s="144"/>
      <c r="I28" s="144"/>
      <c r="J28" s="144"/>
      <c r="K28" s="144"/>
      <c r="L28" s="144"/>
      <c r="M28" s="144"/>
      <c r="N28" s="219"/>
    </row>
    <row r="29" spans="1:14" ht="34.5" customHeight="1">
      <c r="B29" s="371" t="s">
        <v>102</v>
      </c>
      <c r="C29" s="371"/>
      <c r="D29" s="371"/>
      <c r="E29" s="371"/>
      <c r="F29" s="371"/>
      <c r="G29" s="371"/>
      <c r="H29" s="371"/>
      <c r="I29" s="358" t="s">
        <v>146</v>
      </c>
      <c r="J29" s="358"/>
      <c r="K29" s="358"/>
      <c r="L29" s="358"/>
      <c r="M29" s="358"/>
      <c r="N29" s="358"/>
    </row>
    <row r="30" spans="1:14" ht="10.5" customHeight="1">
      <c r="B30" s="432"/>
      <c r="C30" s="432"/>
      <c r="D30" s="432"/>
      <c r="E30" s="432"/>
      <c r="F30" s="432"/>
      <c r="G30" s="432"/>
      <c r="H30" s="432"/>
      <c r="I30" s="432"/>
      <c r="J30" s="432"/>
      <c r="K30" s="432"/>
      <c r="L30" s="432"/>
      <c r="M30" s="240"/>
    </row>
    <row r="31" spans="1:14" s="3" customFormat="1" ht="16.5" customHeight="1">
      <c r="B31" s="367" t="s">
        <v>56</v>
      </c>
      <c r="C31" s="367"/>
      <c r="D31" s="367"/>
      <c r="E31" s="367"/>
      <c r="F31" s="367"/>
      <c r="G31" s="367"/>
      <c r="H31" s="367"/>
      <c r="I31" s="237">
        <v>18</v>
      </c>
      <c r="J31" s="433" t="s">
        <v>188</v>
      </c>
      <c r="K31" s="433"/>
      <c r="L31" s="433"/>
      <c r="M31" s="433"/>
      <c r="N31" s="433"/>
    </row>
    <row r="32" spans="1:14">
      <c r="B32" s="99"/>
      <c r="C32" s="99"/>
      <c r="D32" s="99"/>
      <c r="E32" s="99"/>
      <c r="F32" s="99"/>
      <c r="G32" s="99"/>
      <c r="H32" s="99"/>
      <c r="I32" s="99"/>
      <c r="J32" s="99"/>
      <c r="K32" s="99"/>
      <c r="L32" s="99"/>
      <c r="M32" s="99"/>
    </row>
    <row r="35" spans="4:13">
      <c r="D35" s="368"/>
      <c r="E35" s="368"/>
      <c r="F35" s="368"/>
      <c r="G35" s="368"/>
      <c r="H35" s="368"/>
      <c r="I35" s="368"/>
      <c r="J35" s="368"/>
      <c r="K35" s="368"/>
      <c r="L35" s="368"/>
      <c r="M35" s="236"/>
    </row>
  </sheetData>
  <mergeCells count="35">
    <mergeCell ref="B1:N1"/>
    <mergeCell ref="B2:N2"/>
    <mergeCell ref="B3:C3"/>
    <mergeCell ref="H3:I3"/>
    <mergeCell ref="B4:B7"/>
    <mergeCell ref="C4:C7"/>
    <mergeCell ref="D4:F4"/>
    <mergeCell ref="G4:G6"/>
    <mergeCell ref="H4:K4"/>
    <mergeCell ref="L4:L5"/>
    <mergeCell ref="N15:N17"/>
    <mergeCell ref="B18:B21"/>
    <mergeCell ref="B22:B25"/>
    <mergeCell ref="N22:N25"/>
    <mergeCell ref="M4:M7"/>
    <mergeCell ref="N4:N7"/>
    <mergeCell ref="D5:F5"/>
    <mergeCell ref="H5:K5"/>
    <mergeCell ref="L6:L7"/>
    <mergeCell ref="B30:L30"/>
    <mergeCell ref="B31:H31"/>
    <mergeCell ref="J31:N31"/>
    <mergeCell ref="D35:L35"/>
    <mergeCell ref="B8:B11"/>
    <mergeCell ref="B12:B14"/>
    <mergeCell ref="N8:N11"/>
    <mergeCell ref="N12:N14"/>
    <mergeCell ref="N18:N21"/>
    <mergeCell ref="I29:N29"/>
    <mergeCell ref="B26:C26"/>
    <mergeCell ref="M26:N26"/>
    <mergeCell ref="B27:H27"/>
    <mergeCell ref="I27:N27"/>
    <mergeCell ref="B29:H29"/>
    <mergeCell ref="B15:B17"/>
  </mergeCells>
  <printOptions horizontalCentered="1"/>
  <pageMargins left="0.201181102" right="0.45100000000000001" top="0.34055118099999998" bottom="0" header="0.511811023622047" footer="0.511811023622047"/>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sheetPr>
    <tabColor rgb="FF00B050"/>
  </sheetPr>
  <dimension ref="A1:R36"/>
  <sheetViews>
    <sheetView rightToLeft="1" view="pageBreakPreview" topLeftCell="A12" workbookViewId="0">
      <selection activeCell="D16" sqref="D16"/>
    </sheetView>
  </sheetViews>
  <sheetFormatPr defaultRowHeight="12.75"/>
  <cols>
    <col min="1" max="2" width="10.42578125" customWidth="1"/>
    <col min="3" max="3" width="13.7109375" customWidth="1"/>
    <col min="4" max="4" width="11.85546875" customWidth="1"/>
    <col min="5" max="5" width="15.42578125" customWidth="1"/>
    <col min="6" max="6" width="12.5703125" customWidth="1"/>
    <col min="7" max="7" width="14.42578125" customWidth="1"/>
    <col min="8" max="13" width="14.5703125" customWidth="1"/>
    <col min="17" max="17" width="11.5703125" customWidth="1"/>
    <col min="18" max="18" width="12.7109375" customWidth="1"/>
  </cols>
  <sheetData>
    <row r="1" spans="1:18" ht="22.5" customHeight="1">
      <c r="A1" s="366" t="s">
        <v>243</v>
      </c>
      <c r="B1" s="366"/>
      <c r="C1" s="366"/>
      <c r="D1" s="366"/>
      <c r="E1" s="366"/>
      <c r="F1" s="366"/>
      <c r="G1" s="366"/>
      <c r="H1" s="366"/>
      <c r="I1" s="346"/>
      <c r="J1" s="346"/>
      <c r="K1" s="346"/>
      <c r="L1" s="346"/>
      <c r="M1" s="346"/>
    </row>
    <row r="2" spans="1:18" ht="22.5" customHeight="1">
      <c r="A2" s="374" t="s">
        <v>244</v>
      </c>
      <c r="B2" s="464"/>
      <c r="C2" s="464"/>
      <c r="D2" s="464"/>
      <c r="E2" s="464"/>
      <c r="F2" s="464"/>
      <c r="G2" s="464"/>
      <c r="H2" s="464"/>
      <c r="I2" s="350"/>
      <c r="J2" s="350"/>
      <c r="K2" s="350"/>
      <c r="L2" s="350"/>
      <c r="M2" s="350"/>
    </row>
    <row r="3" spans="1:18" ht="18" customHeight="1" thickBot="1">
      <c r="A3" s="108" t="s">
        <v>76</v>
      </c>
      <c r="B3" s="49"/>
      <c r="C3" s="49"/>
      <c r="D3" s="49"/>
      <c r="E3" s="49"/>
      <c r="F3" s="49"/>
      <c r="G3" s="171"/>
      <c r="H3" s="222" t="s">
        <v>209</v>
      </c>
      <c r="I3" s="222"/>
      <c r="J3" s="222"/>
      <c r="K3" s="222"/>
      <c r="L3" s="222"/>
      <c r="M3" s="222"/>
    </row>
    <row r="4" spans="1:18" ht="59.25" customHeight="1" thickTop="1">
      <c r="A4" s="136" t="s">
        <v>88</v>
      </c>
      <c r="B4" s="111" t="s">
        <v>16</v>
      </c>
      <c r="C4" s="129" t="s">
        <v>81</v>
      </c>
      <c r="D4" s="203" t="s">
        <v>64</v>
      </c>
      <c r="E4" s="203" t="s">
        <v>84</v>
      </c>
      <c r="F4" s="203" t="s">
        <v>85</v>
      </c>
      <c r="G4" s="404" t="s">
        <v>163</v>
      </c>
      <c r="H4" s="404" t="s">
        <v>162</v>
      </c>
      <c r="I4" s="347"/>
      <c r="J4" s="347"/>
      <c r="K4" s="347"/>
      <c r="L4" s="347"/>
      <c r="M4" s="347"/>
      <c r="P4" s="157">
        <v>4185853</v>
      </c>
    </row>
    <row r="5" spans="1:18" ht="55.5" customHeight="1">
      <c r="A5" s="172"/>
      <c r="B5" s="172"/>
      <c r="C5" s="210" t="s">
        <v>212</v>
      </c>
      <c r="D5" s="206" t="s">
        <v>213</v>
      </c>
      <c r="E5" s="206" t="s">
        <v>214</v>
      </c>
      <c r="F5" s="206" t="s">
        <v>215</v>
      </c>
      <c r="G5" s="405"/>
      <c r="H5" s="405"/>
      <c r="I5" s="347"/>
      <c r="J5" s="347"/>
      <c r="K5" s="347"/>
      <c r="L5" s="347"/>
      <c r="M5" s="347"/>
      <c r="P5" s="75">
        <v>2621011</v>
      </c>
    </row>
    <row r="6" spans="1:18" ht="38.25" customHeight="1">
      <c r="A6" s="274" t="s">
        <v>89</v>
      </c>
      <c r="B6" s="271" t="s">
        <v>17</v>
      </c>
      <c r="C6" s="245">
        <v>12626745</v>
      </c>
      <c r="D6" s="246">
        <v>9006001</v>
      </c>
      <c r="E6" s="275">
        <f>C6/D6</f>
        <v>1.4020368196716833</v>
      </c>
      <c r="F6" s="247">
        <f>E6/8760</f>
        <v>1.6004986525932458E-4</v>
      </c>
      <c r="G6" s="244" t="s">
        <v>169</v>
      </c>
      <c r="H6" s="276" t="s">
        <v>225</v>
      </c>
      <c r="I6" s="246">
        <v>9006001</v>
      </c>
      <c r="J6" s="232"/>
      <c r="K6" s="232"/>
      <c r="L6" s="232"/>
      <c r="M6" s="232"/>
      <c r="P6" s="75">
        <v>3234889</v>
      </c>
    </row>
    <row r="7" spans="1:18" ht="30" customHeight="1">
      <c r="A7" s="461" t="s">
        <v>90</v>
      </c>
      <c r="B7" s="299" t="s">
        <v>3</v>
      </c>
      <c r="C7" s="68">
        <v>4185853</v>
      </c>
      <c r="D7" s="272">
        <v>4133536</v>
      </c>
      <c r="E7" s="113">
        <f t="shared" ref="E7:E21" si="0">C7/D7</f>
        <v>1.0126567181222081</v>
      </c>
      <c r="F7" s="92">
        <f>E7/8760</f>
        <v>1.1560008197742102E-4</v>
      </c>
      <c r="G7" s="243" t="s">
        <v>173</v>
      </c>
      <c r="H7" s="451" t="s">
        <v>226</v>
      </c>
      <c r="I7" s="272">
        <v>4133536</v>
      </c>
      <c r="J7" s="349"/>
      <c r="K7" s="349"/>
      <c r="L7" s="349"/>
      <c r="M7" s="349"/>
      <c r="P7" s="77">
        <v>3743155</v>
      </c>
    </row>
    <row r="8" spans="1:18" ht="30" customHeight="1">
      <c r="A8" s="462"/>
      <c r="B8" s="59" t="s">
        <v>5</v>
      </c>
      <c r="C8" s="77">
        <v>2507229</v>
      </c>
      <c r="D8" s="273">
        <v>1767837</v>
      </c>
      <c r="E8" s="94">
        <f t="shared" si="0"/>
        <v>1.4182467048715464</v>
      </c>
      <c r="F8" s="89">
        <f t="shared" ref="F8:F21" si="1">E8/8760</f>
        <v>1.6190030877529069E-4</v>
      </c>
      <c r="G8" s="216" t="s">
        <v>200</v>
      </c>
      <c r="H8" s="451"/>
      <c r="I8" s="273">
        <v>1767837</v>
      </c>
      <c r="J8" s="349"/>
      <c r="K8" s="349"/>
      <c r="L8" s="349"/>
      <c r="M8" s="349"/>
    </row>
    <row r="9" spans="1:18" ht="30" customHeight="1">
      <c r="A9" s="463"/>
      <c r="B9" s="287" t="s">
        <v>4</v>
      </c>
      <c r="C9" s="79">
        <v>2621011</v>
      </c>
      <c r="D9" s="115">
        <v>1770765</v>
      </c>
      <c r="E9" s="116">
        <f t="shared" si="0"/>
        <v>1.4801574460755662</v>
      </c>
      <c r="F9" s="91">
        <f t="shared" si="1"/>
        <v>1.6896774498579523E-4</v>
      </c>
      <c r="G9" s="213" t="s">
        <v>210</v>
      </c>
      <c r="H9" s="451"/>
      <c r="I9" s="115">
        <v>1770765</v>
      </c>
      <c r="J9" s="349"/>
      <c r="K9" s="349"/>
      <c r="L9" s="349"/>
      <c r="M9" s="349"/>
    </row>
    <row r="10" spans="1:18" ht="30" customHeight="1">
      <c r="A10" s="461" t="s">
        <v>91</v>
      </c>
      <c r="B10" s="242" t="s">
        <v>10</v>
      </c>
      <c r="C10" s="74">
        <v>3743155</v>
      </c>
      <c r="D10" s="297">
        <v>1814368</v>
      </c>
      <c r="E10" s="248">
        <f t="shared" si="0"/>
        <v>2.0630627303832521</v>
      </c>
      <c r="F10" s="249">
        <f t="shared" si="1"/>
        <v>2.3550944410767719E-4</v>
      </c>
      <c r="G10" s="216" t="s">
        <v>170</v>
      </c>
      <c r="H10" s="465" t="s">
        <v>227</v>
      </c>
      <c r="I10" s="297">
        <v>1963346</v>
      </c>
      <c r="J10" s="351"/>
      <c r="K10" s="351"/>
      <c r="L10" s="351"/>
      <c r="M10" s="351"/>
      <c r="Q10" s="243" t="s">
        <v>171</v>
      </c>
      <c r="R10" s="243" t="s">
        <v>171</v>
      </c>
    </row>
    <row r="11" spans="1:18" ht="30" customHeight="1">
      <c r="A11" s="462"/>
      <c r="B11" s="59" t="s">
        <v>57</v>
      </c>
      <c r="C11" s="76">
        <v>3234889</v>
      </c>
      <c r="D11" s="298">
        <v>1963346</v>
      </c>
      <c r="E11" s="93">
        <f t="shared" ref="E11" si="2">C11/D11</f>
        <v>1.6476408131832088</v>
      </c>
      <c r="F11" s="90">
        <f t="shared" ref="F11" si="3">E11/8760</f>
        <v>1.88086850820001E-4</v>
      </c>
      <c r="G11" s="243" t="s">
        <v>171</v>
      </c>
      <c r="H11" s="466"/>
      <c r="I11" s="298">
        <v>1814368</v>
      </c>
      <c r="J11" s="351"/>
      <c r="K11" s="351"/>
      <c r="L11" s="351"/>
      <c r="M11" s="351"/>
      <c r="Q11" s="216" t="s">
        <v>170</v>
      </c>
      <c r="R11" s="216" t="s">
        <v>170</v>
      </c>
    </row>
    <row r="12" spans="1:18" ht="30" customHeight="1">
      <c r="A12" s="462"/>
      <c r="B12" s="242" t="s">
        <v>11</v>
      </c>
      <c r="C12" s="77">
        <v>2488504</v>
      </c>
      <c r="D12" s="87">
        <v>1527911</v>
      </c>
      <c r="E12" s="94">
        <f t="shared" si="0"/>
        <v>1.6286969594433183</v>
      </c>
      <c r="F12" s="89">
        <f t="shared" si="1"/>
        <v>1.8592431043873496E-4</v>
      </c>
      <c r="G12" s="216" t="s">
        <v>182</v>
      </c>
      <c r="H12" s="466"/>
      <c r="I12" s="87">
        <v>1527911</v>
      </c>
      <c r="J12" s="351"/>
      <c r="K12" s="351"/>
      <c r="L12" s="351"/>
      <c r="M12" s="351"/>
      <c r="Q12" s="213" t="s">
        <v>182</v>
      </c>
      <c r="R12" s="213" t="s">
        <v>182</v>
      </c>
    </row>
    <row r="13" spans="1:18" ht="30" customHeight="1">
      <c r="A13" s="461" t="s">
        <v>274</v>
      </c>
      <c r="B13" s="295" t="s">
        <v>8</v>
      </c>
      <c r="C13" s="157">
        <v>2610190</v>
      </c>
      <c r="D13" s="296">
        <v>2288456</v>
      </c>
      <c r="E13" s="279">
        <f t="shared" ref="E13" si="4">C13/D13</f>
        <v>1.1405899873102214</v>
      </c>
      <c r="F13" s="280">
        <f t="shared" ref="F13" si="5">E13/8760</f>
        <v>1.3020433645093851E-4</v>
      </c>
      <c r="G13" s="281" t="s">
        <v>201</v>
      </c>
      <c r="H13" s="437" t="s">
        <v>260</v>
      </c>
      <c r="I13" s="296">
        <v>2288456</v>
      </c>
      <c r="J13" s="348"/>
      <c r="K13" s="348"/>
      <c r="L13" s="348"/>
      <c r="M13" s="348"/>
      <c r="Q13" s="214" t="s">
        <v>201</v>
      </c>
      <c r="R13" s="214" t="s">
        <v>201</v>
      </c>
    </row>
    <row r="14" spans="1:18" ht="30" customHeight="1">
      <c r="A14" s="462"/>
      <c r="B14" s="59" t="s">
        <v>6</v>
      </c>
      <c r="C14" s="76">
        <v>3236240</v>
      </c>
      <c r="D14" s="256">
        <v>1630807</v>
      </c>
      <c r="E14" s="290">
        <f t="shared" si="0"/>
        <v>1.9844408320543143</v>
      </c>
      <c r="F14" s="291">
        <f t="shared" ref="F14" si="6">E14/8760</f>
        <v>2.2653434155871168E-4</v>
      </c>
      <c r="G14" s="284" t="s">
        <v>206</v>
      </c>
      <c r="H14" s="438"/>
      <c r="I14" s="256">
        <v>1630807</v>
      </c>
      <c r="J14" s="348"/>
      <c r="K14" s="348"/>
      <c r="L14" s="348"/>
      <c r="M14" s="348"/>
      <c r="Q14" s="215" t="s">
        <v>205</v>
      </c>
      <c r="R14" s="215" t="s">
        <v>205</v>
      </c>
    </row>
    <row r="15" spans="1:18" ht="30" customHeight="1">
      <c r="A15" s="462"/>
      <c r="B15" s="292" t="s">
        <v>7</v>
      </c>
      <c r="C15" s="75">
        <v>2070232</v>
      </c>
      <c r="D15" s="293">
        <v>1350577</v>
      </c>
      <c r="E15" s="285">
        <f t="shared" si="0"/>
        <v>1.5328500337263258</v>
      </c>
      <c r="F15" s="286">
        <f>E15/8760</f>
        <v>1.7498288056236596E-4</v>
      </c>
      <c r="G15" s="294" t="s">
        <v>205</v>
      </c>
      <c r="H15" s="438"/>
      <c r="I15" s="293">
        <v>1350577</v>
      </c>
      <c r="J15" s="348"/>
      <c r="K15" s="348"/>
      <c r="L15" s="348"/>
      <c r="M15" s="348"/>
      <c r="Q15" s="215" t="s">
        <v>206</v>
      </c>
      <c r="R15" s="215" t="s">
        <v>206</v>
      </c>
    </row>
    <row r="16" spans="1:18" ht="30" customHeight="1">
      <c r="A16" s="463"/>
      <c r="B16" s="287" t="s">
        <v>9</v>
      </c>
      <c r="C16" s="79">
        <v>1654140</v>
      </c>
      <c r="D16" s="288">
        <v>1430714</v>
      </c>
      <c r="E16" s="282">
        <f t="shared" si="0"/>
        <v>1.1561639852549146</v>
      </c>
      <c r="F16" s="283">
        <f t="shared" si="1"/>
        <v>1.3198219009759299E-4</v>
      </c>
      <c r="G16" s="289" t="s">
        <v>204</v>
      </c>
      <c r="H16" s="439"/>
      <c r="I16" s="288">
        <v>1430714</v>
      </c>
      <c r="J16" s="348"/>
      <c r="K16" s="348"/>
      <c r="L16" s="348"/>
      <c r="M16" s="348"/>
      <c r="Q16" s="213" t="s">
        <v>204</v>
      </c>
      <c r="R16" s="213" t="s">
        <v>204</v>
      </c>
    </row>
    <row r="17" spans="1:18" ht="30" customHeight="1">
      <c r="A17" s="445" t="s">
        <v>92</v>
      </c>
      <c r="B17" s="242" t="s">
        <v>13</v>
      </c>
      <c r="C17" s="74">
        <v>1341065</v>
      </c>
      <c r="D17" s="278">
        <v>902480</v>
      </c>
      <c r="E17" s="113">
        <f t="shared" si="0"/>
        <v>1.4859775285878911</v>
      </c>
      <c r="F17" s="92">
        <f t="shared" si="1"/>
        <v>1.6963213796665423E-4</v>
      </c>
      <c r="G17" s="268" t="s">
        <v>183</v>
      </c>
      <c r="H17" s="451" t="s">
        <v>228</v>
      </c>
      <c r="I17" s="278">
        <v>3223158</v>
      </c>
      <c r="J17" s="349"/>
      <c r="K17" s="349"/>
      <c r="L17" s="349"/>
      <c r="M17" s="349"/>
      <c r="Q17" s="243" t="s">
        <v>185</v>
      </c>
      <c r="R17" s="243" t="s">
        <v>185</v>
      </c>
    </row>
    <row r="18" spans="1:18" ht="30" customHeight="1">
      <c r="A18" s="445"/>
      <c r="B18" s="277" t="s">
        <v>14</v>
      </c>
      <c r="C18" s="76">
        <v>3558709</v>
      </c>
      <c r="D18" s="273">
        <v>2321851</v>
      </c>
      <c r="E18" s="93">
        <f t="shared" si="0"/>
        <v>1.5327034335967296</v>
      </c>
      <c r="F18" s="90">
        <f t="shared" si="1"/>
        <v>1.7496614538775452E-4</v>
      </c>
      <c r="G18" s="215" t="s">
        <v>207</v>
      </c>
      <c r="H18" s="451"/>
      <c r="I18" s="273">
        <v>2321851</v>
      </c>
      <c r="J18" s="349"/>
      <c r="K18" s="349"/>
      <c r="L18" s="349"/>
      <c r="M18" s="349"/>
      <c r="Q18" s="216" t="s">
        <v>207</v>
      </c>
      <c r="R18" s="216" t="s">
        <v>207</v>
      </c>
    </row>
    <row r="19" spans="1:18" ht="30" customHeight="1">
      <c r="A19" s="445"/>
      <c r="B19" s="277" t="s">
        <v>12</v>
      </c>
      <c r="C19" s="76">
        <v>8208675</v>
      </c>
      <c r="D19" s="273">
        <v>3223158</v>
      </c>
      <c r="E19" s="93">
        <f t="shared" si="0"/>
        <v>2.5467802074859502</v>
      </c>
      <c r="F19" s="90">
        <f t="shared" si="1"/>
        <v>2.9072833418789386E-4</v>
      </c>
      <c r="G19" s="215" t="s">
        <v>185</v>
      </c>
      <c r="H19" s="451"/>
      <c r="I19" s="273">
        <v>1233053</v>
      </c>
      <c r="J19" s="349"/>
      <c r="K19" s="349"/>
      <c r="L19" s="349"/>
      <c r="M19" s="349"/>
      <c r="Q19" s="215" t="s">
        <v>208</v>
      </c>
      <c r="R19" s="215" t="s">
        <v>208</v>
      </c>
    </row>
    <row r="20" spans="1:18" ht="30" customHeight="1" thickBot="1">
      <c r="A20" s="450"/>
      <c r="B20" s="59" t="s">
        <v>15</v>
      </c>
      <c r="C20" s="75">
        <v>2197362</v>
      </c>
      <c r="D20" s="44">
        <v>1233053</v>
      </c>
      <c r="E20" s="94">
        <f t="shared" si="0"/>
        <v>1.7820499199953286</v>
      </c>
      <c r="F20" s="89">
        <f t="shared" si="1"/>
        <v>2.0343035616385031E-4</v>
      </c>
      <c r="G20" s="215" t="s">
        <v>208</v>
      </c>
      <c r="H20" s="451"/>
      <c r="I20" s="44">
        <v>902480</v>
      </c>
      <c r="J20" s="349"/>
      <c r="K20" s="349"/>
      <c r="L20" s="349"/>
      <c r="M20" s="349"/>
      <c r="Q20" s="216" t="s">
        <v>183</v>
      </c>
      <c r="R20" s="216" t="s">
        <v>183</v>
      </c>
    </row>
    <row r="21" spans="1:18" s="52" customFormat="1" ht="30" customHeight="1" thickTop="1" thickBot="1">
      <c r="A21" s="427" t="s">
        <v>53</v>
      </c>
      <c r="B21" s="427"/>
      <c r="C21" s="114">
        <f>SUM(C6:C20)</f>
        <v>56283999</v>
      </c>
      <c r="D21" s="114">
        <f>SUM(D6:D20)</f>
        <v>36364860</v>
      </c>
      <c r="E21" s="134">
        <f t="shared" si="0"/>
        <v>1.5477578904469864</v>
      </c>
      <c r="F21" s="135">
        <f t="shared" si="1"/>
        <v>1.7668469069029525E-4</v>
      </c>
      <c r="G21" s="344"/>
      <c r="H21" s="221" t="s">
        <v>138</v>
      </c>
      <c r="I21" s="353"/>
      <c r="J21" s="353"/>
      <c r="K21" s="353"/>
      <c r="L21" s="353"/>
      <c r="M21" s="353"/>
    </row>
    <row r="22" spans="1:18" ht="24" customHeight="1" thickTop="1">
      <c r="A22" s="375" t="s">
        <v>77</v>
      </c>
      <c r="B22" s="375"/>
      <c r="C22" s="375"/>
      <c r="D22" s="375"/>
      <c r="E22" s="468" t="s">
        <v>231</v>
      </c>
      <c r="F22" s="468"/>
      <c r="G22" s="468"/>
      <c r="H22" s="468"/>
      <c r="I22" s="354"/>
      <c r="J22" s="354"/>
      <c r="K22" s="354"/>
      <c r="L22" s="354"/>
      <c r="M22" s="354"/>
    </row>
    <row r="23" spans="1:18" ht="20.25" customHeight="1">
      <c r="A23" s="368" t="s">
        <v>71</v>
      </c>
      <c r="B23" s="368"/>
      <c r="C23" s="368"/>
      <c r="D23" s="368"/>
      <c r="E23" s="469" t="s">
        <v>211</v>
      </c>
      <c r="F23" s="469"/>
      <c r="G23" s="469"/>
      <c r="H23" s="469"/>
      <c r="I23" s="352"/>
      <c r="J23" s="352"/>
      <c r="K23" s="352"/>
      <c r="L23" s="352"/>
      <c r="M23" s="352"/>
    </row>
    <row r="24" spans="1:18" ht="30.75" customHeight="1">
      <c r="A24" s="368" t="s">
        <v>72</v>
      </c>
      <c r="B24" s="368"/>
      <c r="C24" s="368"/>
      <c r="D24" s="368"/>
      <c r="E24" s="358" t="s">
        <v>230</v>
      </c>
      <c r="F24" s="358"/>
      <c r="G24" s="358"/>
      <c r="H24" s="358"/>
      <c r="I24" s="345"/>
      <c r="J24" s="345"/>
      <c r="K24" s="345"/>
      <c r="L24" s="345"/>
      <c r="M24" s="345"/>
    </row>
    <row r="25" spans="1:18" ht="9.75" customHeight="1">
      <c r="A25" s="97"/>
      <c r="B25" s="97"/>
      <c r="C25" s="97"/>
      <c r="D25" s="97"/>
      <c r="E25" s="100"/>
      <c r="F25" s="100"/>
      <c r="G25" s="100"/>
      <c r="H25" s="220"/>
      <c r="I25" s="220"/>
      <c r="J25" s="220"/>
      <c r="K25" s="220"/>
      <c r="L25" s="220"/>
      <c r="M25" s="220"/>
    </row>
    <row r="26" spans="1:18" ht="34.5" customHeight="1">
      <c r="A26" s="368" t="s">
        <v>102</v>
      </c>
      <c r="B26" s="368"/>
      <c r="C26" s="368"/>
      <c r="D26" s="368"/>
      <c r="E26" s="358" t="s">
        <v>146</v>
      </c>
      <c r="F26" s="358"/>
      <c r="G26" s="358"/>
      <c r="H26" s="358"/>
      <c r="I26" s="345"/>
      <c r="J26" s="345"/>
      <c r="K26" s="345"/>
      <c r="L26" s="345"/>
      <c r="M26" s="345"/>
    </row>
    <row r="27" spans="1:18" ht="15" customHeight="1">
      <c r="A27" s="179"/>
      <c r="B27" s="179"/>
      <c r="C27" s="179"/>
      <c r="D27" s="179"/>
      <c r="E27" s="100"/>
      <c r="F27" s="100"/>
      <c r="G27" s="179"/>
    </row>
    <row r="28" spans="1:18" ht="8.25" customHeight="1">
      <c r="A28" s="179"/>
      <c r="B28" s="179"/>
      <c r="C28" s="179"/>
      <c r="D28" s="179"/>
      <c r="E28" s="179"/>
      <c r="F28" s="179"/>
      <c r="G28" s="179"/>
    </row>
    <row r="29" spans="1:18" ht="10.5" customHeight="1">
      <c r="A29" s="179"/>
      <c r="B29" s="179"/>
      <c r="C29" s="179"/>
      <c r="D29" s="179"/>
      <c r="E29" s="179"/>
      <c r="F29" s="179"/>
      <c r="G29" s="179"/>
    </row>
    <row r="30" spans="1:18" ht="15" customHeight="1">
      <c r="A30" s="98"/>
      <c r="B30" s="98"/>
      <c r="C30" s="98"/>
      <c r="D30" s="98"/>
      <c r="E30" s="98"/>
      <c r="F30" s="98"/>
      <c r="G30" s="173"/>
    </row>
    <row r="31" spans="1:18" ht="18" customHeight="1">
      <c r="A31" s="467" t="s">
        <v>56</v>
      </c>
      <c r="B31" s="467"/>
      <c r="C31" s="467"/>
      <c r="D31" s="51"/>
      <c r="E31" s="204">
        <v>19</v>
      </c>
      <c r="F31" s="387" t="s">
        <v>188</v>
      </c>
      <c r="G31" s="387"/>
      <c r="H31" s="387"/>
      <c r="I31" s="355"/>
      <c r="J31" s="355"/>
      <c r="K31" s="355"/>
      <c r="L31" s="355"/>
      <c r="M31" s="355"/>
    </row>
    <row r="32" spans="1:18">
      <c r="A32" s="62"/>
      <c r="B32" s="62"/>
      <c r="C32" s="62"/>
      <c r="D32" s="62"/>
      <c r="E32" s="62"/>
      <c r="F32" s="62"/>
      <c r="G32" s="62"/>
    </row>
    <row r="33" spans="1:7">
      <c r="A33" s="62"/>
      <c r="B33" s="62"/>
      <c r="C33" s="62"/>
      <c r="D33" s="62"/>
      <c r="E33" s="62"/>
      <c r="F33" s="62"/>
      <c r="G33" s="62"/>
    </row>
    <row r="34" spans="1:7">
      <c r="A34" s="62"/>
      <c r="B34" s="62"/>
      <c r="C34" s="62"/>
      <c r="D34" s="62"/>
      <c r="E34" s="62"/>
      <c r="F34" s="62"/>
      <c r="G34" s="62"/>
    </row>
    <row r="35" spans="1:7">
      <c r="A35" s="62"/>
      <c r="B35" s="62"/>
      <c r="C35" s="62"/>
      <c r="D35" s="62"/>
      <c r="E35" s="62"/>
      <c r="F35" s="62"/>
      <c r="G35" s="62"/>
    </row>
    <row r="36" spans="1:7">
      <c r="A36" s="62"/>
      <c r="B36" s="62"/>
      <c r="C36" s="62"/>
      <c r="D36" s="62"/>
      <c r="E36" s="62"/>
      <c r="F36" s="62"/>
      <c r="G36" s="62"/>
    </row>
  </sheetData>
  <mergeCells count="23">
    <mergeCell ref="F31:H31"/>
    <mergeCell ref="A24:D24"/>
    <mergeCell ref="A22:D22"/>
    <mergeCell ref="A26:D26"/>
    <mergeCell ref="A31:C31"/>
    <mergeCell ref="A23:D23"/>
    <mergeCell ref="E22:H22"/>
    <mergeCell ref="E23:H23"/>
    <mergeCell ref="E24:H24"/>
    <mergeCell ref="E26:H26"/>
    <mergeCell ref="A21:B21"/>
    <mergeCell ref="H7:H9"/>
    <mergeCell ref="A10:A12"/>
    <mergeCell ref="H10:H12"/>
    <mergeCell ref="A13:A16"/>
    <mergeCell ref="H13:H16"/>
    <mergeCell ref="A17:A20"/>
    <mergeCell ref="H17:H20"/>
    <mergeCell ref="A1:H1"/>
    <mergeCell ref="A7:A9"/>
    <mergeCell ref="A2:H2"/>
    <mergeCell ref="H4:H5"/>
    <mergeCell ref="G4:G5"/>
  </mergeCells>
  <phoneticPr fontId="3" type="noConversion"/>
  <printOptions horizontalCentered="1"/>
  <pageMargins left="0.24803149599999999" right="0.49803149600000002" top="0.59055118110236204" bottom="0.196850393700787" header="0.511811023622047" footer="0.511811023622047"/>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sheetPr>
    <tabColor rgb="FF00B050"/>
  </sheetPr>
  <dimension ref="A1:Y31"/>
  <sheetViews>
    <sheetView rightToLeft="1" view="pageBreakPreview" topLeftCell="A12" zoomScaleSheetLayoutView="100" workbookViewId="0">
      <selection activeCell="D11" sqref="D11:D25"/>
    </sheetView>
  </sheetViews>
  <sheetFormatPr defaultRowHeight="12.75"/>
  <cols>
    <col min="1" max="1" width="2.28515625" customWidth="1"/>
    <col min="2" max="2" width="11.140625" style="2" customWidth="1"/>
    <col min="3" max="3" width="14.7109375" style="2" customWidth="1"/>
    <col min="4" max="4" width="14.5703125" style="2" customWidth="1"/>
    <col min="5" max="5" width="11.7109375" style="2" customWidth="1"/>
    <col min="6" max="6" width="7" style="2" customWidth="1"/>
    <col min="7" max="7" width="10.140625" style="2" customWidth="1"/>
    <col min="8" max="8" width="6.28515625" style="2" customWidth="1"/>
    <col min="9" max="9" width="11.42578125" style="2" customWidth="1"/>
    <col min="10" max="10" width="7.42578125" style="2" customWidth="1"/>
    <col min="11" max="11" width="12" style="2" customWidth="1"/>
    <col min="12" max="12" width="7.28515625" style="2" customWidth="1"/>
    <col min="13" max="13" width="12.140625" style="2" customWidth="1"/>
    <col min="14" max="14" width="6.28515625" style="2" customWidth="1"/>
    <col min="15" max="15" width="10.140625" style="2" customWidth="1"/>
    <col min="16" max="16" width="6" style="2" customWidth="1"/>
    <col min="17" max="17" width="15.85546875" style="2" customWidth="1"/>
    <col min="18" max="18" width="19.42578125" style="2" customWidth="1"/>
    <col min="19" max="19" width="11.7109375" style="81" customWidth="1"/>
    <col min="20" max="21" width="9.140625" style="82"/>
  </cols>
  <sheetData>
    <row r="1" spans="2:21" ht="30.75" customHeight="1">
      <c r="B1" s="454" t="s">
        <v>252</v>
      </c>
      <c r="C1" s="454"/>
      <c r="D1" s="454"/>
      <c r="E1" s="454"/>
      <c r="F1" s="454"/>
      <c r="G1" s="454"/>
      <c r="H1" s="454"/>
      <c r="I1" s="454"/>
      <c r="J1" s="454"/>
      <c r="K1" s="454" t="s">
        <v>252</v>
      </c>
      <c r="L1" s="454"/>
      <c r="M1" s="454"/>
      <c r="N1" s="454"/>
      <c r="O1" s="454"/>
      <c r="P1" s="454"/>
      <c r="Q1" s="454"/>
      <c r="R1" s="454"/>
      <c r="S1" s="183"/>
    </row>
    <row r="2" spans="2:21" ht="35.25" customHeight="1">
      <c r="B2" s="477" t="s">
        <v>253</v>
      </c>
      <c r="C2" s="478"/>
      <c r="D2" s="478"/>
      <c r="E2" s="478"/>
      <c r="F2" s="478"/>
      <c r="G2" s="478"/>
      <c r="H2" s="478"/>
      <c r="I2" s="478"/>
      <c r="J2" s="478"/>
      <c r="K2" s="477" t="s">
        <v>253</v>
      </c>
      <c r="L2" s="479"/>
      <c r="M2" s="479"/>
      <c r="N2" s="479"/>
      <c r="O2" s="479"/>
      <c r="P2" s="479"/>
      <c r="Q2" s="479"/>
      <c r="R2" s="479"/>
    </row>
    <row r="3" spans="2:21" ht="21.75" customHeight="1" thickBot="1">
      <c r="B3" s="473" t="s">
        <v>99</v>
      </c>
      <c r="C3" s="473"/>
      <c r="D3" s="50"/>
      <c r="E3" s="50"/>
      <c r="F3" s="50"/>
      <c r="G3" s="50"/>
      <c r="H3" s="50"/>
      <c r="I3" s="474"/>
      <c r="J3" s="474"/>
      <c r="K3" s="480"/>
      <c r="L3" s="481"/>
      <c r="M3" s="50"/>
      <c r="N3" s="50"/>
      <c r="O3" s="50"/>
      <c r="P3" s="50"/>
      <c r="Q3" s="50"/>
      <c r="R3" s="223" t="s">
        <v>216</v>
      </c>
    </row>
    <row r="4" spans="2:21" ht="23.25" customHeight="1" thickTop="1">
      <c r="B4" s="381" t="s">
        <v>88</v>
      </c>
      <c r="C4" s="381" t="s">
        <v>2</v>
      </c>
      <c r="D4" s="381" t="s">
        <v>81</v>
      </c>
      <c r="E4" s="412" t="s">
        <v>82</v>
      </c>
      <c r="F4" s="412"/>
      <c r="G4" s="412"/>
      <c r="H4" s="412"/>
      <c r="I4" s="412"/>
      <c r="J4" s="412"/>
      <c r="K4" s="412" t="s">
        <v>82</v>
      </c>
      <c r="L4" s="412"/>
      <c r="M4" s="412"/>
      <c r="N4" s="412"/>
      <c r="O4" s="412"/>
      <c r="P4" s="412"/>
      <c r="Q4" s="404" t="s">
        <v>163</v>
      </c>
      <c r="R4" s="404" t="s">
        <v>162</v>
      </c>
    </row>
    <row r="5" spans="2:21" ht="21.75" customHeight="1">
      <c r="B5" s="458"/>
      <c r="C5" s="458"/>
      <c r="D5" s="458"/>
      <c r="E5" s="482" t="s">
        <v>218</v>
      </c>
      <c r="F5" s="482"/>
      <c r="G5" s="482"/>
      <c r="H5" s="482"/>
      <c r="I5" s="482"/>
      <c r="J5" s="482"/>
      <c r="K5" s="482" t="s">
        <v>218</v>
      </c>
      <c r="L5" s="482"/>
      <c r="M5" s="482"/>
      <c r="N5" s="482"/>
      <c r="O5" s="482"/>
      <c r="P5" s="482"/>
      <c r="Q5" s="423"/>
      <c r="R5" s="423"/>
    </row>
    <row r="6" spans="2:21" ht="18.75" customHeight="1">
      <c r="B6" s="458"/>
      <c r="C6" s="458"/>
      <c r="D6" s="458"/>
      <c r="E6" s="176" t="s">
        <v>50</v>
      </c>
      <c r="F6" s="471" t="s">
        <v>21</v>
      </c>
      <c r="G6" s="208" t="s">
        <v>51</v>
      </c>
      <c r="H6" s="471" t="s">
        <v>21</v>
      </c>
      <c r="I6" s="208" t="s">
        <v>103</v>
      </c>
      <c r="J6" s="471" t="s">
        <v>21</v>
      </c>
      <c r="K6" s="176" t="s">
        <v>52</v>
      </c>
      <c r="L6" s="471" t="s">
        <v>21</v>
      </c>
      <c r="M6" s="176" t="s">
        <v>104</v>
      </c>
      <c r="N6" s="471" t="s">
        <v>21</v>
      </c>
      <c r="O6" s="176" t="s">
        <v>78</v>
      </c>
      <c r="P6" s="471" t="s">
        <v>21</v>
      </c>
      <c r="Q6" s="423"/>
      <c r="R6" s="423" t="s">
        <v>162</v>
      </c>
      <c r="S6" s="182" t="s">
        <v>59</v>
      </c>
      <c r="T6" s="83"/>
      <c r="U6" s="80" t="s">
        <v>58</v>
      </c>
    </row>
    <row r="7" spans="2:21" ht="47.25" customHeight="1">
      <c r="B7" s="382"/>
      <c r="C7" s="382"/>
      <c r="D7" s="205" t="s">
        <v>217</v>
      </c>
      <c r="E7" s="224" t="s">
        <v>219</v>
      </c>
      <c r="F7" s="472"/>
      <c r="G7" s="224" t="s">
        <v>220</v>
      </c>
      <c r="H7" s="472"/>
      <c r="I7" s="224" t="s">
        <v>223</v>
      </c>
      <c r="J7" s="472"/>
      <c r="K7" s="224" t="s">
        <v>221</v>
      </c>
      <c r="L7" s="472"/>
      <c r="M7" s="224" t="s">
        <v>222</v>
      </c>
      <c r="N7" s="472"/>
      <c r="O7" s="224" t="s">
        <v>224</v>
      </c>
      <c r="P7" s="472"/>
      <c r="Q7" s="405"/>
      <c r="R7" s="405"/>
      <c r="S7" s="182"/>
      <c r="T7" s="83"/>
      <c r="U7" s="80"/>
    </row>
    <row r="8" spans="2:21" ht="30" customHeight="1">
      <c r="B8" s="484" t="s">
        <v>89</v>
      </c>
      <c r="C8" s="295" t="s">
        <v>18</v>
      </c>
      <c r="D8" s="78">
        <v>3521814</v>
      </c>
      <c r="E8" s="78">
        <v>1874709</v>
      </c>
      <c r="F8" s="300">
        <f t="shared" ref="F8:F26" si="0">E8/D8*100</f>
        <v>53.231346118789922</v>
      </c>
      <c r="G8" s="78">
        <v>561889</v>
      </c>
      <c r="H8" s="300">
        <f t="shared" ref="H8:H26" si="1">G8/D8*100</f>
        <v>15.954533657938777</v>
      </c>
      <c r="I8" s="78">
        <v>184255</v>
      </c>
      <c r="J8" s="300">
        <f t="shared" ref="J8:J26" si="2">I8/D8*100</f>
        <v>5.2318208741290704</v>
      </c>
      <c r="K8" s="78">
        <v>744107</v>
      </c>
      <c r="L8" s="300">
        <f t="shared" ref="L8:L26" si="3">K8/D8*100</f>
        <v>21.128515020952271</v>
      </c>
      <c r="M8" s="78">
        <v>36063</v>
      </c>
      <c r="N8" s="300">
        <f t="shared" ref="N8:N26" si="4">M8/D8*100</f>
        <v>1.0239893418562138</v>
      </c>
      <c r="O8" s="78">
        <v>120791</v>
      </c>
      <c r="P8" s="300">
        <f t="shared" ref="P8:P26" si="5">O8/D8*100</f>
        <v>3.4297949863337474</v>
      </c>
      <c r="Q8" s="301" t="s">
        <v>196</v>
      </c>
      <c r="R8" s="485" t="s">
        <v>169</v>
      </c>
      <c r="S8" s="266">
        <f>E8+G8+I8+K8+M8+O8</f>
        <v>3521814</v>
      </c>
      <c r="T8" s="160">
        <f>D8-S8</f>
        <v>0</v>
      </c>
      <c r="U8" s="85">
        <f t="shared" ref="U8:U26" si="6">F8+H8+J8+L8+N8+P8</f>
        <v>100</v>
      </c>
    </row>
    <row r="9" spans="2:21" ht="30" customHeight="1">
      <c r="B9" s="484"/>
      <c r="C9" s="59" t="s">
        <v>19</v>
      </c>
      <c r="D9" s="76">
        <v>6233108</v>
      </c>
      <c r="E9" s="76">
        <v>3342057</v>
      </c>
      <c r="F9" s="302">
        <f t="shared" si="0"/>
        <v>53.617825970607278</v>
      </c>
      <c r="G9" s="76">
        <v>747946</v>
      </c>
      <c r="H9" s="302">
        <f t="shared" si="1"/>
        <v>11.999567470995208</v>
      </c>
      <c r="I9" s="76">
        <v>602875</v>
      </c>
      <c r="J9" s="302">
        <f t="shared" si="2"/>
        <v>9.6721410891645068</v>
      </c>
      <c r="K9" s="76">
        <v>1055667</v>
      </c>
      <c r="L9" s="302">
        <f t="shared" si="3"/>
        <v>16.936446472610452</v>
      </c>
      <c r="M9" s="76">
        <v>162649</v>
      </c>
      <c r="N9" s="302">
        <f t="shared" si="4"/>
        <v>2.6094365764238323</v>
      </c>
      <c r="O9" s="76">
        <v>321914</v>
      </c>
      <c r="P9" s="302">
        <f t="shared" si="5"/>
        <v>5.1645824201987196</v>
      </c>
      <c r="Q9" s="303" t="s">
        <v>197</v>
      </c>
      <c r="R9" s="485"/>
      <c r="S9" s="266">
        <f t="shared" ref="S9:S26" si="7">E9+G9+I9+K9+M9+O9</f>
        <v>6233108</v>
      </c>
      <c r="T9" s="160">
        <f t="shared" ref="T9:T26" si="8">D9-S9</f>
        <v>0</v>
      </c>
      <c r="U9" s="85">
        <f t="shared" si="6"/>
        <v>100</v>
      </c>
    </row>
    <row r="10" spans="2:21" ht="30" customHeight="1">
      <c r="B10" s="484"/>
      <c r="C10" s="304" t="s">
        <v>20</v>
      </c>
      <c r="D10" s="305">
        <v>2871823</v>
      </c>
      <c r="E10" s="305">
        <v>1990389</v>
      </c>
      <c r="F10" s="306">
        <f t="shared" si="0"/>
        <v>69.307509550553775</v>
      </c>
      <c r="G10" s="305">
        <v>242354</v>
      </c>
      <c r="H10" s="306">
        <f t="shared" si="1"/>
        <v>8.4390298427166304</v>
      </c>
      <c r="I10" s="305">
        <v>30625</v>
      </c>
      <c r="J10" s="306">
        <f t="shared" si="2"/>
        <v>1.0663958050339453</v>
      </c>
      <c r="K10" s="305">
        <v>302322</v>
      </c>
      <c r="L10" s="306">
        <f t="shared" si="3"/>
        <v>10.527180818595019</v>
      </c>
      <c r="M10" s="305">
        <v>6979</v>
      </c>
      <c r="N10" s="306">
        <f t="shared" si="4"/>
        <v>0.24301636974144994</v>
      </c>
      <c r="O10" s="305">
        <v>299153</v>
      </c>
      <c r="P10" s="306">
        <f t="shared" si="5"/>
        <v>10.416832792271668</v>
      </c>
      <c r="Q10" s="307" t="s">
        <v>198</v>
      </c>
      <c r="R10" s="485"/>
      <c r="S10" s="266">
        <f t="shared" si="7"/>
        <v>2871822</v>
      </c>
      <c r="T10" s="160">
        <f t="shared" si="8"/>
        <v>1</v>
      </c>
      <c r="U10" s="85">
        <f t="shared" si="6"/>
        <v>99.99996517891249</v>
      </c>
    </row>
    <row r="11" spans="2:21" ht="30" customHeight="1">
      <c r="B11" s="484"/>
      <c r="C11" s="308" t="s">
        <v>67</v>
      </c>
      <c r="D11" s="245">
        <f>SUM(D8:D10)</f>
        <v>12626745</v>
      </c>
      <c r="E11" s="245">
        <f>SUM(E8:E10)</f>
        <v>7207155</v>
      </c>
      <c r="F11" s="309">
        <f t="shared" si="0"/>
        <v>57.078486973483663</v>
      </c>
      <c r="G11" s="245">
        <f>SUM(G8:G10)</f>
        <v>1552189</v>
      </c>
      <c r="H11" s="309">
        <f t="shared" si="1"/>
        <v>12.292867243299838</v>
      </c>
      <c r="I11" s="245">
        <f>SUM(I8:I10)</f>
        <v>817755</v>
      </c>
      <c r="J11" s="309">
        <f t="shared" si="2"/>
        <v>6.476372176677363</v>
      </c>
      <c r="K11" s="245">
        <f>SUM(K8:K10)</f>
        <v>2102096</v>
      </c>
      <c r="L11" s="309">
        <f t="shared" si="3"/>
        <v>16.647964301171839</v>
      </c>
      <c r="M11" s="245">
        <f>SUM(M8:M10)</f>
        <v>205691</v>
      </c>
      <c r="N11" s="309">
        <f t="shared" si="4"/>
        <v>1.6290104852834202</v>
      </c>
      <c r="O11" s="245">
        <f>SUM(O8:O10)</f>
        <v>741858</v>
      </c>
      <c r="P11" s="309">
        <f t="shared" si="5"/>
        <v>5.8752909003864415</v>
      </c>
      <c r="Q11" s="310" t="s">
        <v>199</v>
      </c>
      <c r="R11" s="485"/>
      <c r="S11" s="266">
        <f t="shared" si="7"/>
        <v>12626744</v>
      </c>
      <c r="T11" s="160">
        <f t="shared" si="8"/>
        <v>1</v>
      </c>
      <c r="U11" s="85">
        <f t="shared" si="6"/>
        <v>99.999992080302562</v>
      </c>
    </row>
    <row r="12" spans="2:21" ht="30" customHeight="1">
      <c r="B12" s="444" t="s">
        <v>90</v>
      </c>
      <c r="C12" s="299" t="s">
        <v>3</v>
      </c>
      <c r="D12" s="311">
        <v>4185853</v>
      </c>
      <c r="E12" s="311">
        <v>2111094</v>
      </c>
      <c r="F12" s="312">
        <f t="shared" si="0"/>
        <v>50.434021452736154</v>
      </c>
      <c r="G12" s="78">
        <v>157917</v>
      </c>
      <c r="H12" s="300">
        <f t="shared" si="1"/>
        <v>3.77263606724842</v>
      </c>
      <c r="I12" s="78">
        <v>644740</v>
      </c>
      <c r="J12" s="300">
        <f t="shared" si="2"/>
        <v>15.402834261021589</v>
      </c>
      <c r="K12" s="78">
        <v>566792</v>
      </c>
      <c r="L12" s="300">
        <f t="shared" si="3"/>
        <v>13.540657065596903</v>
      </c>
      <c r="M12" s="78">
        <v>56952</v>
      </c>
      <c r="N12" s="300">
        <f t="shared" si="4"/>
        <v>1.3605828967237978</v>
      </c>
      <c r="O12" s="78">
        <v>648358</v>
      </c>
      <c r="P12" s="312">
        <f t="shared" si="5"/>
        <v>15.489268256673133</v>
      </c>
      <c r="Q12" s="281" t="s">
        <v>173</v>
      </c>
      <c r="R12" s="486" t="s">
        <v>172</v>
      </c>
      <c r="S12" s="84">
        <f t="shared" si="7"/>
        <v>4185853</v>
      </c>
      <c r="T12" s="160">
        <f t="shared" si="8"/>
        <v>0</v>
      </c>
      <c r="U12" s="85">
        <f t="shared" si="6"/>
        <v>100</v>
      </c>
    </row>
    <row r="13" spans="2:21" ht="30" customHeight="1">
      <c r="B13" s="445"/>
      <c r="C13" s="59" t="s">
        <v>5</v>
      </c>
      <c r="D13" s="76">
        <v>2507229</v>
      </c>
      <c r="E13" s="76">
        <v>1101343</v>
      </c>
      <c r="F13" s="302">
        <f t="shared" ref="F13" si="9">E13/D13*100</f>
        <v>43.926701549798601</v>
      </c>
      <c r="G13" s="76">
        <v>52871</v>
      </c>
      <c r="H13" s="302">
        <f t="shared" ref="H13" si="10">G13/D13*100</f>
        <v>2.1087423605901177</v>
      </c>
      <c r="I13" s="76">
        <v>175742</v>
      </c>
      <c r="J13" s="302">
        <f t="shared" si="2"/>
        <v>7.0094115854594854</v>
      </c>
      <c r="K13" s="76">
        <v>1016269</v>
      </c>
      <c r="L13" s="302">
        <f t="shared" si="3"/>
        <v>40.533553177631561</v>
      </c>
      <c r="M13" s="76">
        <v>101630</v>
      </c>
      <c r="N13" s="302">
        <f t="shared" si="4"/>
        <v>4.0534789602385741</v>
      </c>
      <c r="O13" s="76">
        <v>59374</v>
      </c>
      <c r="P13" s="313">
        <f t="shared" si="5"/>
        <v>2.3681123662816597</v>
      </c>
      <c r="Q13" s="314" t="s">
        <v>200</v>
      </c>
      <c r="R13" s="487"/>
      <c r="S13" s="84">
        <f t="shared" si="7"/>
        <v>2507229</v>
      </c>
      <c r="T13" s="160">
        <f t="shared" si="8"/>
        <v>0</v>
      </c>
      <c r="U13" s="85">
        <f t="shared" si="6"/>
        <v>100.00000000000001</v>
      </c>
    </row>
    <row r="14" spans="2:21" ht="30" customHeight="1">
      <c r="B14" s="446"/>
      <c r="C14" s="287" t="s">
        <v>4</v>
      </c>
      <c r="D14" s="79">
        <v>2621011</v>
      </c>
      <c r="E14" s="79">
        <v>1010011</v>
      </c>
      <c r="F14" s="315">
        <f t="shared" si="0"/>
        <v>38.535168299560738</v>
      </c>
      <c r="G14" s="79">
        <v>116992</v>
      </c>
      <c r="H14" s="315">
        <f t="shared" si="1"/>
        <v>4.4636210988813101</v>
      </c>
      <c r="I14" s="79">
        <v>619523</v>
      </c>
      <c r="J14" s="315">
        <f t="shared" si="2"/>
        <v>23.636795114556939</v>
      </c>
      <c r="K14" s="79">
        <v>476652</v>
      </c>
      <c r="L14" s="315">
        <f t="shared" si="3"/>
        <v>18.185806927174287</v>
      </c>
      <c r="M14" s="79">
        <v>187298</v>
      </c>
      <c r="N14" s="315">
        <f t="shared" si="4"/>
        <v>7.1460211345927203</v>
      </c>
      <c r="O14" s="79">
        <v>210536</v>
      </c>
      <c r="P14" s="315">
        <f t="shared" si="5"/>
        <v>8.0326255784504532</v>
      </c>
      <c r="Q14" s="289" t="s">
        <v>175</v>
      </c>
      <c r="R14" s="488"/>
      <c r="S14" s="84">
        <f t="shared" si="7"/>
        <v>2621012</v>
      </c>
      <c r="T14" s="160">
        <f t="shared" si="8"/>
        <v>-1</v>
      </c>
      <c r="U14" s="85">
        <f t="shared" si="6"/>
        <v>100.00003815321644</v>
      </c>
    </row>
    <row r="15" spans="2:21" ht="30" customHeight="1">
      <c r="B15" s="447" t="s">
        <v>91</v>
      </c>
      <c r="C15" s="242" t="s">
        <v>10</v>
      </c>
      <c r="D15" s="74">
        <v>3743155</v>
      </c>
      <c r="E15" s="74">
        <v>2797392</v>
      </c>
      <c r="F15" s="312">
        <f t="shared" si="0"/>
        <v>74.733533610016138</v>
      </c>
      <c r="G15" s="74">
        <v>101330</v>
      </c>
      <c r="H15" s="312">
        <f t="shared" si="1"/>
        <v>2.707074646922182</v>
      </c>
      <c r="I15" s="74">
        <v>86194</v>
      </c>
      <c r="J15" s="312">
        <f t="shared" si="2"/>
        <v>2.3027098797672019</v>
      </c>
      <c r="K15" s="74">
        <v>217141</v>
      </c>
      <c r="L15" s="312">
        <f t="shared" si="3"/>
        <v>5.8010154535411971</v>
      </c>
      <c r="M15" s="74">
        <v>48529</v>
      </c>
      <c r="N15" s="312">
        <f t="shared" si="4"/>
        <v>1.2964731623456682</v>
      </c>
      <c r="O15" s="74">
        <v>492569</v>
      </c>
      <c r="P15" s="312">
        <f t="shared" si="5"/>
        <v>13.159193247407602</v>
      </c>
      <c r="Q15" s="314" t="s">
        <v>170</v>
      </c>
      <c r="R15" s="437" t="s">
        <v>176</v>
      </c>
      <c r="S15" s="266">
        <f t="shared" si="7"/>
        <v>3743155</v>
      </c>
      <c r="T15" s="160">
        <f t="shared" si="8"/>
        <v>0</v>
      </c>
      <c r="U15" s="85">
        <f t="shared" si="6"/>
        <v>99.999999999999986</v>
      </c>
    </row>
    <row r="16" spans="2:21" ht="30" customHeight="1">
      <c r="B16" s="448"/>
      <c r="C16" s="59" t="s">
        <v>57</v>
      </c>
      <c r="D16" s="76">
        <v>3234889</v>
      </c>
      <c r="E16" s="76">
        <v>1998739</v>
      </c>
      <c r="F16" s="302">
        <f t="shared" si="0"/>
        <v>61.786942303120753</v>
      </c>
      <c r="G16" s="76">
        <v>101083</v>
      </c>
      <c r="H16" s="302">
        <f t="shared" si="1"/>
        <v>3.1247749149970834</v>
      </c>
      <c r="I16" s="76">
        <v>191548</v>
      </c>
      <c r="J16" s="302">
        <f t="shared" si="2"/>
        <v>5.9213160018782709</v>
      </c>
      <c r="K16" s="76">
        <v>748325</v>
      </c>
      <c r="L16" s="302">
        <f t="shared" si="3"/>
        <v>23.132942119497763</v>
      </c>
      <c r="M16" s="76">
        <v>57680</v>
      </c>
      <c r="N16" s="302">
        <f t="shared" si="4"/>
        <v>1.783059635121947</v>
      </c>
      <c r="O16" s="76">
        <v>137513</v>
      </c>
      <c r="P16" s="302">
        <f t="shared" si="5"/>
        <v>4.2509341124224047</v>
      </c>
      <c r="Q16" s="284" t="s">
        <v>171</v>
      </c>
      <c r="R16" s="438"/>
      <c r="S16" s="266">
        <f t="shared" si="7"/>
        <v>3234888</v>
      </c>
      <c r="T16" s="160">
        <f t="shared" si="8"/>
        <v>1</v>
      </c>
      <c r="U16" s="85">
        <f t="shared" si="6"/>
        <v>99.99996908703821</v>
      </c>
    </row>
    <row r="17" spans="1:25" ht="30" customHeight="1">
      <c r="A17" s="60"/>
      <c r="B17" s="449"/>
      <c r="C17" s="304" t="s">
        <v>11</v>
      </c>
      <c r="D17" s="305">
        <v>2488504</v>
      </c>
      <c r="E17" s="305">
        <v>1262069</v>
      </c>
      <c r="F17" s="306">
        <f>E17/D17*100</f>
        <v>50.71597232714916</v>
      </c>
      <c r="G17" s="305">
        <v>85301</v>
      </c>
      <c r="H17" s="306">
        <f>G17/D17*100</f>
        <v>3.427802406586447</v>
      </c>
      <c r="I17" s="305">
        <v>141100</v>
      </c>
      <c r="J17" s="306">
        <f t="shared" si="2"/>
        <v>5.6700732649013226</v>
      </c>
      <c r="K17" s="305">
        <v>253883</v>
      </c>
      <c r="L17" s="306">
        <f t="shared" si="3"/>
        <v>10.202233952607671</v>
      </c>
      <c r="M17" s="305">
        <v>145833</v>
      </c>
      <c r="N17" s="306">
        <f t="shared" si="4"/>
        <v>5.8602678557076864</v>
      </c>
      <c r="O17" s="305">
        <v>600318</v>
      </c>
      <c r="P17" s="306">
        <f t="shared" si="5"/>
        <v>24.123650193047709</v>
      </c>
      <c r="Q17" s="316" t="s">
        <v>182</v>
      </c>
      <c r="R17" s="439"/>
      <c r="S17" s="266">
        <f t="shared" si="7"/>
        <v>2488504</v>
      </c>
      <c r="T17" s="160">
        <f t="shared" si="8"/>
        <v>0</v>
      </c>
      <c r="U17" s="85">
        <f t="shared" si="6"/>
        <v>100</v>
      </c>
      <c r="Y17" s="55"/>
    </row>
    <row r="18" spans="1:25" s="58" customFormat="1" ht="30" customHeight="1" thickBot="1">
      <c r="A18" s="60"/>
      <c r="B18" s="461" t="s">
        <v>274</v>
      </c>
      <c r="C18" s="242" t="s">
        <v>8</v>
      </c>
      <c r="D18" s="75">
        <v>2610190</v>
      </c>
      <c r="E18" s="75">
        <v>1833139</v>
      </c>
      <c r="F18" s="317">
        <f>E18/D18*100</f>
        <v>70.230098192085634</v>
      </c>
      <c r="G18" s="75">
        <v>130914</v>
      </c>
      <c r="H18" s="312">
        <f>G18/D18*100</f>
        <v>5.0154969561602796</v>
      </c>
      <c r="I18" s="74">
        <v>287483</v>
      </c>
      <c r="J18" s="317">
        <f t="shared" si="2"/>
        <v>11.013872553339029</v>
      </c>
      <c r="K18" s="75">
        <v>276690</v>
      </c>
      <c r="L18" s="317">
        <f t="shared" si="3"/>
        <v>10.600377750278716</v>
      </c>
      <c r="M18" s="75">
        <v>21489</v>
      </c>
      <c r="N18" s="317">
        <f t="shared" si="4"/>
        <v>0.82327340155314355</v>
      </c>
      <c r="O18" s="75">
        <v>60474</v>
      </c>
      <c r="P18" s="317">
        <f t="shared" si="5"/>
        <v>2.3168428351959052</v>
      </c>
      <c r="Q18" s="281" t="s">
        <v>201</v>
      </c>
      <c r="R18" s="437" t="s">
        <v>259</v>
      </c>
      <c r="S18" s="84">
        <f t="shared" si="7"/>
        <v>2610189</v>
      </c>
      <c r="T18" s="160">
        <f t="shared" si="8"/>
        <v>1</v>
      </c>
      <c r="U18" s="85">
        <f t="shared" si="6"/>
        <v>99.999961688612686</v>
      </c>
      <c r="Y18" s="181"/>
    </row>
    <row r="19" spans="1:25" ht="30" customHeight="1" thickTop="1" thickBot="1">
      <c r="A19" s="60"/>
      <c r="B19" s="462"/>
      <c r="C19" s="137" t="s">
        <v>6</v>
      </c>
      <c r="D19" s="76">
        <v>3236240</v>
      </c>
      <c r="E19" s="76">
        <v>2168800</v>
      </c>
      <c r="F19" s="302">
        <f t="shared" si="0"/>
        <v>67.016043309519688</v>
      </c>
      <c r="G19" s="76">
        <v>165704</v>
      </c>
      <c r="H19" s="302">
        <f t="shared" si="1"/>
        <v>5.120263021283959</v>
      </c>
      <c r="I19" s="76">
        <v>194348</v>
      </c>
      <c r="J19" s="317">
        <f t="shared" si="2"/>
        <v>6.0053642498702198</v>
      </c>
      <c r="K19" s="76">
        <v>458404</v>
      </c>
      <c r="L19" s="317">
        <f t="shared" si="3"/>
        <v>14.16470966306578</v>
      </c>
      <c r="M19" s="76">
        <v>15899</v>
      </c>
      <c r="N19" s="302">
        <f t="shared" si="4"/>
        <v>0.49128000395520727</v>
      </c>
      <c r="O19" s="76">
        <v>233085</v>
      </c>
      <c r="P19" s="302">
        <f t="shared" si="5"/>
        <v>7.2023397523051438</v>
      </c>
      <c r="Q19" s="284" t="s">
        <v>202</v>
      </c>
      <c r="R19" s="438"/>
      <c r="S19" s="84">
        <f t="shared" si="7"/>
        <v>3236240</v>
      </c>
      <c r="T19" s="160">
        <f t="shared" si="8"/>
        <v>0</v>
      </c>
      <c r="U19" s="85">
        <f t="shared" si="6"/>
        <v>100.00000000000001</v>
      </c>
      <c r="Y19" s="110"/>
    </row>
    <row r="20" spans="1:25" ht="30" customHeight="1" thickTop="1">
      <c r="A20" s="60"/>
      <c r="B20" s="462"/>
      <c r="C20" s="59" t="s">
        <v>7</v>
      </c>
      <c r="D20" s="76">
        <v>2070232</v>
      </c>
      <c r="E20" s="74">
        <v>960979</v>
      </c>
      <c r="F20" s="313">
        <f t="shared" si="0"/>
        <v>46.418903775035844</v>
      </c>
      <c r="G20" s="77">
        <v>210286</v>
      </c>
      <c r="H20" s="313">
        <f t="shared" si="1"/>
        <v>10.157605524404994</v>
      </c>
      <c r="I20" s="77">
        <v>353542</v>
      </c>
      <c r="J20" s="313">
        <f t="shared" si="2"/>
        <v>17.077409681620225</v>
      </c>
      <c r="K20" s="77">
        <v>460126</v>
      </c>
      <c r="L20" s="313">
        <f t="shared" si="3"/>
        <v>22.225818169171376</v>
      </c>
      <c r="M20" s="77">
        <v>26781</v>
      </c>
      <c r="N20" s="313">
        <f t="shared" si="4"/>
        <v>1.2936231301612573</v>
      </c>
      <c r="O20" s="77">
        <v>58519</v>
      </c>
      <c r="P20" s="302">
        <f t="shared" si="5"/>
        <v>2.8266880233712937</v>
      </c>
      <c r="Q20" s="314" t="s">
        <v>203</v>
      </c>
      <c r="R20" s="438"/>
      <c r="S20" s="84">
        <f t="shared" si="7"/>
        <v>2070233</v>
      </c>
      <c r="T20" s="160">
        <f t="shared" si="8"/>
        <v>-1</v>
      </c>
      <c r="U20" s="85">
        <f t="shared" si="6"/>
        <v>100.00004830376497</v>
      </c>
    </row>
    <row r="21" spans="1:25" ht="30" customHeight="1">
      <c r="B21" s="463"/>
      <c r="C21" s="287" t="s">
        <v>9</v>
      </c>
      <c r="D21" s="79">
        <v>1654140</v>
      </c>
      <c r="E21" s="79">
        <v>1184849</v>
      </c>
      <c r="F21" s="315">
        <f t="shared" si="0"/>
        <v>71.629305862865294</v>
      </c>
      <c r="G21" s="79">
        <v>75061</v>
      </c>
      <c r="H21" s="315">
        <f t="shared" si="1"/>
        <v>4.5377658481144278</v>
      </c>
      <c r="I21" s="79">
        <v>96695</v>
      </c>
      <c r="J21" s="315">
        <f t="shared" si="2"/>
        <v>5.8456357986627498</v>
      </c>
      <c r="K21" s="79">
        <v>190382</v>
      </c>
      <c r="L21" s="315">
        <f t="shared" si="3"/>
        <v>11.509424837075459</v>
      </c>
      <c r="M21" s="79">
        <v>32948</v>
      </c>
      <c r="N21" s="315">
        <f t="shared" si="4"/>
        <v>1.991850750238795</v>
      </c>
      <c r="O21" s="79">
        <v>74205</v>
      </c>
      <c r="P21" s="315">
        <f t="shared" si="5"/>
        <v>4.4860169030432733</v>
      </c>
      <c r="Q21" s="289" t="s">
        <v>204</v>
      </c>
      <c r="R21" s="439"/>
      <c r="S21" s="84">
        <f t="shared" si="7"/>
        <v>1654140</v>
      </c>
      <c r="T21" s="160">
        <f t="shared" si="8"/>
        <v>0</v>
      </c>
      <c r="U21" s="85">
        <f t="shared" si="6"/>
        <v>100.00000000000001</v>
      </c>
    </row>
    <row r="22" spans="1:25" ht="30" customHeight="1">
      <c r="B22" s="444" t="s">
        <v>92</v>
      </c>
      <c r="C22" s="242" t="s">
        <v>13</v>
      </c>
      <c r="D22" s="75">
        <v>1341065</v>
      </c>
      <c r="E22" s="78">
        <v>824573</v>
      </c>
      <c r="F22" s="312">
        <f t="shared" si="0"/>
        <v>61.486430560785642</v>
      </c>
      <c r="G22" s="78">
        <v>45064</v>
      </c>
      <c r="H22" s="300">
        <f t="shared" si="1"/>
        <v>3.3603143770063348</v>
      </c>
      <c r="I22" s="78">
        <v>71315</v>
      </c>
      <c r="J22" s="317">
        <f t="shared" si="2"/>
        <v>5.3177884740858943</v>
      </c>
      <c r="K22" s="78">
        <v>336083</v>
      </c>
      <c r="L22" s="300">
        <f t="shared" si="3"/>
        <v>25.060903088217202</v>
      </c>
      <c r="M22" s="78">
        <v>32518</v>
      </c>
      <c r="N22" s="312">
        <f t="shared" si="4"/>
        <v>2.4247892533173263</v>
      </c>
      <c r="O22" s="78">
        <v>31512</v>
      </c>
      <c r="P22" s="313">
        <f t="shared" si="5"/>
        <v>2.3497742465876001</v>
      </c>
      <c r="Q22" s="314" t="s">
        <v>183</v>
      </c>
      <c r="R22" s="475" t="s">
        <v>177</v>
      </c>
      <c r="S22" s="84">
        <f t="shared" si="7"/>
        <v>1341065</v>
      </c>
      <c r="T22" s="160">
        <f t="shared" si="8"/>
        <v>0</v>
      </c>
      <c r="U22" s="85">
        <f t="shared" si="6"/>
        <v>100</v>
      </c>
      <c r="Y22" s="214" t="s">
        <v>201</v>
      </c>
    </row>
    <row r="23" spans="1:25" ht="30" customHeight="1">
      <c r="B23" s="445"/>
      <c r="C23" s="277" t="s">
        <v>14</v>
      </c>
      <c r="D23" s="76">
        <v>3558709</v>
      </c>
      <c r="E23" s="76">
        <v>2258496</v>
      </c>
      <c r="F23" s="302">
        <f t="shared" si="0"/>
        <v>63.463913458504194</v>
      </c>
      <c r="G23" s="76">
        <v>123252</v>
      </c>
      <c r="H23" s="302">
        <f>G23/D23*100</f>
        <v>3.4633907970558986</v>
      </c>
      <c r="I23" s="76">
        <v>230302</v>
      </c>
      <c r="J23" s="317">
        <f t="shared" si="2"/>
        <v>6.4715041325379516</v>
      </c>
      <c r="K23" s="67">
        <v>629279</v>
      </c>
      <c r="L23" s="302">
        <f t="shared" si="3"/>
        <v>17.682788899008038</v>
      </c>
      <c r="M23" s="76">
        <v>32839</v>
      </c>
      <c r="N23" s="302">
        <f t="shared" si="4"/>
        <v>0.92277845701910444</v>
      </c>
      <c r="O23" s="76">
        <v>284541</v>
      </c>
      <c r="P23" s="302">
        <f t="shared" si="5"/>
        <v>7.9956242558748132</v>
      </c>
      <c r="Q23" s="314" t="s">
        <v>207</v>
      </c>
      <c r="R23" s="476"/>
      <c r="S23" s="84">
        <f t="shared" si="7"/>
        <v>3558709</v>
      </c>
      <c r="T23" s="160">
        <f t="shared" si="8"/>
        <v>0</v>
      </c>
      <c r="U23" s="85">
        <f t="shared" si="6"/>
        <v>100.00000000000001</v>
      </c>
      <c r="Y23" s="215" t="s">
        <v>202</v>
      </c>
    </row>
    <row r="24" spans="1:25" ht="30" customHeight="1">
      <c r="B24" s="445"/>
      <c r="C24" s="277" t="s">
        <v>12</v>
      </c>
      <c r="D24" s="76">
        <v>8208675</v>
      </c>
      <c r="E24" s="76">
        <v>3379992</v>
      </c>
      <c r="F24" s="302">
        <f t="shared" si="0"/>
        <v>41.17585359391132</v>
      </c>
      <c r="G24" s="76">
        <v>417089</v>
      </c>
      <c r="H24" s="302">
        <f t="shared" si="1"/>
        <v>5.081075813087983</v>
      </c>
      <c r="I24" s="76">
        <v>2070169</v>
      </c>
      <c r="J24" s="317">
        <f t="shared" si="2"/>
        <v>25.219283258260315</v>
      </c>
      <c r="K24" s="76">
        <v>1492310</v>
      </c>
      <c r="L24" s="317">
        <f t="shared" si="3"/>
        <v>18.179669678724032</v>
      </c>
      <c r="M24" s="76">
        <v>21423</v>
      </c>
      <c r="N24" s="302">
        <f t="shared" si="4"/>
        <v>0.26097999981726649</v>
      </c>
      <c r="O24" s="76">
        <v>827693</v>
      </c>
      <c r="P24" s="302">
        <f t="shared" si="5"/>
        <v>10.083149838433121</v>
      </c>
      <c r="Q24" s="284" t="s">
        <v>185</v>
      </c>
      <c r="R24" s="476"/>
      <c r="S24" s="84">
        <f t="shared" si="7"/>
        <v>8208676</v>
      </c>
      <c r="T24" s="160">
        <f t="shared" si="8"/>
        <v>-1</v>
      </c>
      <c r="U24" s="85">
        <f t="shared" si="6"/>
        <v>100.00001218223403</v>
      </c>
      <c r="Y24" s="215" t="s">
        <v>182</v>
      </c>
    </row>
    <row r="25" spans="1:25" ht="30" customHeight="1" thickBot="1">
      <c r="B25" s="450"/>
      <c r="C25" s="59" t="s">
        <v>15</v>
      </c>
      <c r="D25" s="76">
        <v>2197362</v>
      </c>
      <c r="E25" s="74">
        <v>1409964</v>
      </c>
      <c r="F25" s="313">
        <f t="shared" si="0"/>
        <v>64.166213850972213</v>
      </c>
      <c r="G25" s="74">
        <v>85465</v>
      </c>
      <c r="H25" s="312">
        <f t="shared" si="1"/>
        <v>3.8894365152396375</v>
      </c>
      <c r="I25" s="74">
        <v>127253</v>
      </c>
      <c r="J25" s="312">
        <f t="shared" si="2"/>
        <v>5.7911714137224548</v>
      </c>
      <c r="K25" s="74">
        <v>435614</v>
      </c>
      <c r="L25" s="312">
        <f t="shared" si="3"/>
        <v>19.824407630604334</v>
      </c>
      <c r="M25" s="74">
        <v>17227</v>
      </c>
      <c r="N25" s="312">
        <f t="shared" si="4"/>
        <v>0.78398552446069425</v>
      </c>
      <c r="O25" s="74">
        <v>121839</v>
      </c>
      <c r="P25" s="306">
        <f t="shared" si="5"/>
        <v>5.5447850650006689</v>
      </c>
      <c r="Q25" s="284" t="s">
        <v>208</v>
      </c>
      <c r="R25" s="476"/>
      <c r="S25" s="84">
        <f t="shared" si="7"/>
        <v>2197362</v>
      </c>
      <c r="T25" s="160">
        <f t="shared" si="8"/>
        <v>0</v>
      </c>
      <c r="U25" s="85">
        <f t="shared" si="6"/>
        <v>100</v>
      </c>
      <c r="Y25" s="216" t="s">
        <v>203</v>
      </c>
    </row>
    <row r="26" spans="1:25" ht="30" customHeight="1" thickTop="1" thickBot="1">
      <c r="B26" s="427" t="s">
        <v>53</v>
      </c>
      <c r="C26" s="427"/>
      <c r="D26" s="105">
        <f>SUM(D11:D25)</f>
        <v>56283999</v>
      </c>
      <c r="E26" s="105">
        <f>SUM(E11:E25)</f>
        <v>31508595</v>
      </c>
      <c r="F26" s="106">
        <f t="shared" si="0"/>
        <v>55.981443322817206</v>
      </c>
      <c r="G26" s="104">
        <f>SUM(G11:G25)</f>
        <v>3420518</v>
      </c>
      <c r="H26" s="106">
        <f t="shared" si="1"/>
        <v>6.0772476383563294</v>
      </c>
      <c r="I26" s="104">
        <f>SUM(I11:I25)</f>
        <v>6107709</v>
      </c>
      <c r="J26" s="106">
        <f t="shared" si="2"/>
        <v>10.851590342754431</v>
      </c>
      <c r="K26" s="104">
        <f>SUM(K11:K25)</f>
        <v>9660046</v>
      </c>
      <c r="L26" s="106">
        <f t="shared" si="3"/>
        <v>17.163041311261484</v>
      </c>
      <c r="M26" s="104">
        <f>SUM(M11:M25)</f>
        <v>1004737</v>
      </c>
      <c r="N26" s="106">
        <f t="shared" si="4"/>
        <v>1.785120136897167</v>
      </c>
      <c r="O26" s="104">
        <f>SUM(O11:O25)</f>
        <v>4582394</v>
      </c>
      <c r="P26" s="106">
        <f t="shared" si="5"/>
        <v>8.14155724791339</v>
      </c>
      <c r="Q26" s="440" t="s">
        <v>187</v>
      </c>
      <c r="R26" s="440"/>
      <c r="S26" s="84">
        <f t="shared" si="7"/>
        <v>56283999</v>
      </c>
      <c r="T26" s="160">
        <f t="shared" si="8"/>
        <v>0</v>
      </c>
      <c r="U26" s="85">
        <f t="shared" si="6"/>
        <v>100</v>
      </c>
    </row>
    <row r="27" spans="1:25" ht="5.25" customHeight="1" thickTop="1">
      <c r="B27" s="33"/>
      <c r="C27" s="33"/>
      <c r="D27" s="33"/>
      <c r="E27" s="33"/>
      <c r="F27" s="33"/>
      <c r="G27" s="33"/>
      <c r="H27" s="33"/>
      <c r="I27" s="33"/>
      <c r="J27" s="33"/>
      <c r="K27" s="33"/>
      <c r="L27" s="33"/>
      <c r="M27" s="33"/>
      <c r="N27" s="33"/>
      <c r="O27" s="33"/>
      <c r="P27" s="4"/>
      <c r="Q27" s="4"/>
      <c r="R27" s="4"/>
    </row>
    <row r="28" spans="1:25" s="62" customFormat="1" ht="34.5" customHeight="1">
      <c r="B28" s="368" t="s">
        <v>102</v>
      </c>
      <c r="C28" s="368"/>
      <c r="D28" s="368"/>
      <c r="E28" s="368"/>
      <c r="F28" s="335"/>
      <c r="G28" s="335"/>
      <c r="H28" s="335"/>
      <c r="I28" s="335"/>
      <c r="J28" s="335"/>
      <c r="K28" s="336"/>
      <c r="L28" s="336"/>
      <c r="M28" s="483" t="s">
        <v>146</v>
      </c>
      <c r="N28" s="483"/>
      <c r="O28" s="483"/>
      <c r="P28" s="483"/>
      <c r="Q28" s="483"/>
      <c r="R28" s="483"/>
      <c r="S28" s="101"/>
      <c r="T28" s="82"/>
      <c r="U28" s="82"/>
    </row>
    <row r="29" spans="1:25" s="62" customFormat="1" ht="9.75" customHeight="1">
      <c r="B29" s="267"/>
      <c r="C29" s="267"/>
      <c r="D29" s="267"/>
      <c r="E29" s="270"/>
      <c r="F29" s="270"/>
      <c r="G29" s="270"/>
      <c r="H29" s="270"/>
      <c r="I29" s="270"/>
      <c r="J29" s="270"/>
      <c r="K29" s="269"/>
      <c r="L29" s="269"/>
      <c r="M29" s="269"/>
      <c r="N29" s="269"/>
      <c r="O29" s="270"/>
      <c r="P29" s="270"/>
      <c r="Q29" s="270"/>
      <c r="R29" s="270"/>
      <c r="S29" s="101"/>
      <c r="T29" s="82"/>
      <c r="U29" s="82"/>
    </row>
    <row r="30" spans="1:25" s="62" customFormat="1" ht="6.75" customHeight="1">
      <c r="B30" s="432"/>
      <c r="C30" s="432"/>
      <c r="D30" s="432"/>
      <c r="E30" s="432"/>
      <c r="F30" s="432"/>
      <c r="G30" s="432"/>
      <c r="H30" s="432"/>
      <c r="I30" s="432"/>
      <c r="J30" s="432"/>
      <c r="K30" s="432"/>
      <c r="L30" s="432"/>
      <c r="M30" s="432"/>
      <c r="N30" s="432"/>
      <c r="O30" s="109"/>
      <c r="P30" s="109"/>
      <c r="Q30" s="180"/>
      <c r="R30" s="180"/>
      <c r="S30" s="101"/>
      <c r="T30" s="82"/>
      <c r="U30" s="82"/>
    </row>
    <row r="31" spans="1:25" s="103" customFormat="1" ht="21" customHeight="1">
      <c r="B31" s="383" t="s">
        <v>56</v>
      </c>
      <c r="C31" s="383"/>
      <c r="D31" s="383"/>
      <c r="E31" s="228">
        <v>20</v>
      </c>
      <c r="F31" s="470"/>
      <c r="G31" s="470"/>
      <c r="H31" s="470"/>
      <c r="I31" s="470"/>
      <c r="J31" s="470"/>
      <c r="K31" s="383"/>
      <c r="L31" s="383"/>
      <c r="M31" s="383"/>
      <c r="N31" s="383"/>
      <c r="O31" s="230">
        <v>21</v>
      </c>
      <c r="P31" s="470" t="s">
        <v>188</v>
      </c>
      <c r="Q31" s="470"/>
      <c r="R31" s="470"/>
      <c r="S31" s="102"/>
      <c r="T31" s="86"/>
      <c r="U31" s="86"/>
    </row>
  </sheetData>
  <mergeCells count="42">
    <mergeCell ref="B18:B21"/>
    <mergeCell ref="R18:R21"/>
    <mergeCell ref="B28:E28"/>
    <mergeCell ref="M28:R28"/>
    <mergeCell ref="H6:H7"/>
    <mergeCell ref="B8:B11"/>
    <mergeCell ref="R8:R11"/>
    <mergeCell ref="R12:R14"/>
    <mergeCell ref="B15:B17"/>
    <mergeCell ref="R15:R17"/>
    <mergeCell ref="K1:R1"/>
    <mergeCell ref="F6:F7"/>
    <mergeCell ref="Q26:R26"/>
    <mergeCell ref="J6:J7"/>
    <mergeCell ref="B2:J2"/>
    <mergeCell ref="K2:R2"/>
    <mergeCell ref="B1:J1"/>
    <mergeCell ref="K3:L3"/>
    <mergeCell ref="E4:J4"/>
    <mergeCell ref="K4:P4"/>
    <mergeCell ref="D4:D6"/>
    <mergeCell ref="C4:C7"/>
    <mergeCell ref="E5:J5"/>
    <mergeCell ref="K5:P5"/>
    <mergeCell ref="Q4:Q7"/>
    <mergeCell ref="B22:B25"/>
    <mergeCell ref="P31:R31"/>
    <mergeCell ref="L6:L7"/>
    <mergeCell ref="B3:C3"/>
    <mergeCell ref="N6:N7"/>
    <mergeCell ref="I3:J3"/>
    <mergeCell ref="R22:R25"/>
    <mergeCell ref="B12:B14"/>
    <mergeCell ref="B30:H30"/>
    <mergeCell ref="K31:N31"/>
    <mergeCell ref="I30:N30"/>
    <mergeCell ref="B31:D31"/>
    <mergeCell ref="F31:J31"/>
    <mergeCell ref="B26:C26"/>
    <mergeCell ref="P6:P7"/>
    <mergeCell ref="R4:R7"/>
    <mergeCell ref="B4:B7"/>
  </mergeCells>
  <printOptions horizontalCentered="1"/>
  <pageMargins left="0.55118110200000003" right="0.55118110200000003" top="0.59055118110236204" bottom="0.23622047244094499" header="0.511811023622047" footer="0.511811023622047"/>
  <pageSetup paperSize="9" scale="95" orientation="portrait" r:id="rId1"/>
  <headerFooter alignWithMargins="0"/>
  <ignoredErrors>
    <ignoredError sqref="F26 H26 N26 L26 J26" formula="1"/>
  </ignoredErrors>
</worksheet>
</file>

<file path=xl/worksheets/sheet8.xml><?xml version="1.0" encoding="utf-8"?>
<worksheet xmlns="http://schemas.openxmlformats.org/spreadsheetml/2006/main" xmlns:r="http://schemas.openxmlformats.org/officeDocument/2006/relationships">
  <sheetPr>
    <tabColor rgb="FF92D050"/>
  </sheetPr>
  <dimension ref="B1:I29"/>
  <sheetViews>
    <sheetView rightToLeft="1" view="pageBreakPreview" topLeftCell="A4" workbookViewId="0">
      <selection activeCell="N21" sqref="N21"/>
    </sheetView>
  </sheetViews>
  <sheetFormatPr defaultRowHeight="12.75"/>
  <cols>
    <col min="1" max="1" width="1.42578125" customWidth="1"/>
    <col min="2" max="2" width="13.85546875" style="2" customWidth="1"/>
    <col min="3" max="3" width="14.140625" style="2" customWidth="1"/>
    <col min="4" max="4" width="14" style="2" customWidth="1"/>
    <col min="5" max="5" width="15" style="2" customWidth="1"/>
    <col min="6" max="6" width="15.42578125" style="2" customWidth="1"/>
    <col min="7" max="7" width="16" style="2" customWidth="1"/>
    <col min="8" max="9" width="11.7109375" customWidth="1"/>
  </cols>
  <sheetData>
    <row r="1" spans="2:9" ht="15.75" customHeight="1">
      <c r="B1" s="454" t="s">
        <v>29</v>
      </c>
      <c r="C1" s="454"/>
      <c r="D1" s="454"/>
      <c r="E1" s="454"/>
      <c r="F1" s="454"/>
      <c r="G1" s="454"/>
      <c r="H1" s="454"/>
      <c r="I1" s="454"/>
    </row>
    <row r="2" spans="2:9" ht="24" customHeight="1" thickBot="1">
      <c r="B2" s="454" t="s">
        <v>39</v>
      </c>
      <c r="C2" s="454"/>
      <c r="D2" s="454"/>
      <c r="E2" s="454"/>
      <c r="F2" s="454"/>
      <c r="G2" s="454"/>
      <c r="H2" s="454"/>
      <c r="I2" s="454"/>
    </row>
    <row r="3" spans="2:9" ht="27" customHeight="1" thickTop="1">
      <c r="B3" s="23" t="s">
        <v>2</v>
      </c>
      <c r="C3" s="24" t="s">
        <v>47</v>
      </c>
      <c r="D3" s="24" t="s">
        <v>33</v>
      </c>
      <c r="E3" s="24" t="s">
        <v>36</v>
      </c>
      <c r="F3" s="24" t="s">
        <v>48</v>
      </c>
      <c r="G3" s="24" t="s">
        <v>34</v>
      </c>
      <c r="H3" s="24"/>
      <c r="I3" s="24"/>
    </row>
    <row r="4" spans="2:9" ht="20.100000000000001" customHeight="1">
      <c r="B4" s="16" t="s">
        <v>40</v>
      </c>
      <c r="C4" s="12">
        <v>0</v>
      </c>
      <c r="D4" s="9"/>
      <c r="E4" s="12"/>
      <c r="F4" s="9">
        <v>0</v>
      </c>
      <c r="G4" s="7">
        <v>1</v>
      </c>
      <c r="H4" s="14"/>
      <c r="I4" s="7"/>
    </row>
    <row r="5" spans="2:9" ht="20.100000000000001" customHeight="1">
      <c r="B5" s="18" t="s">
        <v>4</v>
      </c>
      <c r="C5" s="13">
        <v>0</v>
      </c>
      <c r="D5" s="10"/>
      <c r="E5" s="13"/>
      <c r="F5" s="10">
        <v>0</v>
      </c>
      <c r="G5" s="10">
        <v>0</v>
      </c>
      <c r="H5" s="11"/>
      <c r="I5" s="8"/>
    </row>
    <row r="6" spans="2:9" ht="20.100000000000001" customHeight="1">
      <c r="B6" s="18" t="s">
        <v>10</v>
      </c>
      <c r="C6" s="13">
        <v>0</v>
      </c>
      <c r="D6" s="10"/>
      <c r="E6" s="13"/>
      <c r="F6" s="10">
        <v>0</v>
      </c>
      <c r="G6" s="8">
        <v>1</v>
      </c>
      <c r="H6" s="11"/>
      <c r="I6" s="8"/>
    </row>
    <row r="7" spans="2:9" ht="20.100000000000001" customHeight="1">
      <c r="B7" s="18" t="s">
        <v>41</v>
      </c>
      <c r="C7" s="13">
        <v>0</v>
      </c>
      <c r="D7" s="10"/>
      <c r="E7" s="13"/>
      <c r="F7" s="41">
        <v>1</v>
      </c>
      <c r="G7" s="8">
        <v>1</v>
      </c>
      <c r="H7" s="11"/>
      <c r="I7" s="8"/>
    </row>
    <row r="8" spans="2:9" ht="20.100000000000001" customHeight="1">
      <c r="B8" s="18" t="s">
        <v>17</v>
      </c>
      <c r="C8" s="13">
        <v>2</v>
      </c>
      <c r="D8" s="10"/>
      <c r="E8" s="13"/>
      <c r="F8" s="41">
        <v>1</v>
      </c>
      <c r="G8" s="8">
        <v>0</v>
      </c>
      <c r="H8" s="11"/>
      <c r="I8" s="8"/>
    </row>
    <row r="9" spans="2:9" ht="20.100000000000001" customHeight="1">
      <c r="B9" s="18" t="s">
        <v>8</v>
      </c>
      <c r="C9" s="13">
        <v>1</v>
      </c>
      <c r="D9" s="10"/>
      <c r="E9" s="13"/>
      <c r="F9" s="41">
        <v>0</v>
      </c>
      <c r="G9" s="8">
        <v>0</v>
      </c>
      <c r="H9" s="11"/>
      <c r="I9" s="8"/>
    </row>
    <row r="10" spans="2:9" ht="20.100000000000001" customHeight="1">
      <c r="B10" s="18" t="s">
        <v>7</v>
      </c>
      <c r="C10" s="13">
        <v>0</v>
      </c>
      <c r="D10" s="10"/>
      <c r="E10" s="13"/>
      <c r="F10" s="41">
        <v>1</v>
      </c>
      <c r="G10" s="8">
        <v>1</v>
      </c>
      <c r="H10" s="11"/>
      <c r="I10" s="8"/>
    </row>
    <row r="11" spans="2:9" ht="20.100000000000001" customHeight="1">
      <c r="B11" s="18" t="s">
        <v>11</v>
      </c>
      <c r="C11" s="13">
        <v>0</v>
      </c>
      <c r="D11" s="10"/>
      <c r="E11" s="13"/>
      <c r="F11" s="41">
        <v>0</v>
      </c>
      <c r="G11" s="8">
        <v>0</v>
      </c>
      <c r="H11" s="11"/>
      <c r="I11" s="8"/>
    </row>
    <row r="12" spans="2:9" ht="20.100000000000001" customHeight="1">
      <c r="B12" s="18" t="s">
        <v>5</v>
      </c>
      <c r="C12" s="13">
        <v>1</v>
      </c>
      <c r="D12" s="10">
        <v>1</v>
      </c>
      <c r="E12" s="13"/>
      <c r="F12" s="41">
        <v>1</v>
      </c>
      <c r="G12" s="8">
        <v>1</v>
      </c>
      <c r="H12" s="11"/>
      <c r="I12" s="8"/>
    </row>
    <row r="13" spans="2:9" ht="20.100000000000001" customHeight="1">
      <c r="B13" s="18" t="s">
        <v>6</v>
      </c>
      <c r="C13" s="13">
        <v>0</v>
      </c>
      <c r="D13" s="10"/>
      <c r="E13" s="13"/>
      <c r="F13" s="41">
        <v>0</v>
      </c>
      <c r="G13" s="8">
        <v>1</v>
      </c>
      <c r="H13" s="11"/>
      <c r="I13" s="8"/>
    </row>
    <row r="14" spans="2:9" ht="20.100000000000001" customHeight="1">
      <c r="B14" s="18" t="s">
        <v>9</v>
      </c>
      <c r="C14" s="13">
        <v>0</v>
      </c>
      <c r="D14" s="10"/>
      <c r="E14" s="13"/>
      <c r="F14" s="41">
        <v>2</v>
      </c>
      <c r="G14" s="8"/>
      <c r="H14" s="11"/>
      <c r="I14" s="8"/>
    </row>
    <row r="15" spans="2:9" ht="20.100000000000001" customHeight="1">
      <c r="B15" s="18" t="s">
        <v>13</v>
      </c>
      <c r="C15" s="12">
        <v>0</v>
      </c>
      <c r="D15" s="9"/>
      <c r="E15" s="12"/>
      <c r="F15" s="42">
        <v>1</v>
      </c>
      <c r="G15" s="7"/>
      <c r="H15" s="27"/>
      <c r="I15" s="7"/>
    </row>
    <row r="16" spans="2:9" ht="20.100000000000001" customHeight="1">
      <c r="B16" s="18" t="s">
        <v>42</v>
      </c>
      <c r="C16" s="13">
        <v>1</v>
      </c>
      <c r="D16" s="10"/>
      <c r="E16" s="13"/>
      <c r="F16" s="42">
        <v>0</v>
      </c>
      <c r="G16" s="8"/>
      <c r="H16" s="11"/>
      <c r="I16" s="8"/>
    </row>
    <row r="17" spans="2:9" ht="20.100000000000001" customHeight="1">
      <c r="B17" s="18" t="s">
        <v>15</v>
      </c>
      <c r="C17" s="13">
        <v>0</v>
      </c>
      <c r="D17" s="10"/>
      <c r="E17" s="13"/>
      <c r="F17" s="42">
        <v>1</v>
      </c>
      <c r="G17" s="8"/>
      <c r="H17" s="11"/>
      <c r="I17" s="8"/>
    </row>
    <row r="18" spans="2:9" ht="20.100000000000001" customHeight="1" thickBot="1">
      <c r="B18" s="17" t="s">
        <v>12</v>
      </c>
      <c r="C18" s="12">
        <v>2</v>
      </c>
      <c r="D18" s="9"/>
      <c r="E18" s="12"/>
      <c r="F18" s="9">
        <v>0</v>
      </c>
      <c r="G18" s="7"/>
      <c r="H18" s="27"/>
      <c r="I18" s="7"/>
    </row>
    <row r="19" spans="2:9" ht="20.100000000000001" customHeight="1" thickTop="1" thickBot="1">
      <c r="B19" s="19" t="s">
        <v>26</v>
      </c>
      <c r="C19" s="28">
        <f>SUM(C4:C18)</f>
        <v>7</v>
      </c>
      <c r="D19" s="29"/>
      <c r="E19" s="30"/>
      <c r="F19" s="29">
        <f>SUM(F4:F18)</f>
        <v>8</v>
      </c>
      <c r="G19" s="31">
        <f>SUM(G4:G18)</f>
        <v>6</v>
      </c>
      <c r="H19" s="32"/>
      <c r="I19" s="31"/>
    </row>
    <row r="20" spans="2:9" ht="20.100000000000001" customHeight="1" thickTop="1" thickBot="1">
      <c r="B20" s="21" t="s">
        <v>43</v>
      </c>
      <c r="C20" s="21"/>
      <c r="D20" s="21"/>
      <c r="E20" s="21"/>
      <c r="F20" s="21"/>
      <c r="G20" s="21"/>
      <c r="H20" s="21"/>
      <c r="I20" s="21"/>
    </row>
    <row r="21" spans="2:9" ht="20.100000000000001" customHeight="1" thickTop="1">
      <c r="B21" s="16" t="s">
        <v>44</v>
      </c>
      <c r="C21" s="37">
        <v>0</v>
      </c>
      <c r="D21" s="20"/>
      <c r="E21" s="4"/>
      <c r="F21" s="37">
        <v>0</v>
      </c>
      <c r="G21" s="4"/>
      <c r="H21" s="4"/>
      <c r="I21" s="4"/>
    </row>
    <row r="22" spans="2:9" ht="20.100000000000001" customHeight="1">
      <c r="B22" s="16" t="s">
        <v>45</v>
      </c>
      <c r="C22" s="38">
        <v>0</v>
      </c>
      <c r="D22" s="35"/>
      <c r="E22" s="36"/>
      <c r="F22" s="38">
        <v>0</v>
      </c>
      <c r="G22" s="38">
        <v>2</v>
      </c>
      <c r="H22" s="36"/>
      <c r="I22" s="36"/>
    </row>
    <row r="23" spans="2:9" ht="20.100000000000001" customHeight="1" thickBot="1">
      <c r="B23" s="5" t="s">
        <v>46</v>
      </c>
      <c r="C23" s="37">
        <v>0</v>
      </c>
      <c r="D23" s="20"/>
      <c r="E23" s="43"/>
      <c r="F23" s="37">
        <v>0</v>
      </c>
      <c r="G23" s="43"/>
      <c r="H23" s="43"/>
      <c r="I23" s="20"/>
    </row>
    <row r="24" spans="2:9" s="3" customFormat="1" ht="20.100000000000001" customHeight="1" thickTop="1" thickBot="1">
      <c r="B24" s="22" t="s">
        <v>26</v>
      </c>
      <c r="C24" s="39">
        <f>SUM(C21:C23)</f>
        <v>0</v>
      </c>
      <c r="D24" s="489"/>
      <c r="E24" s="489"/>
      <c r="F24" s="489"/>
      <c r="G24" s="489"/>
      <c r="H24" s="489"/>
      <c r="I24" s="489"/>
    </row>
    <row r="25" spans="2:9" ht="20.100000000000001" customHeight="1" thickTop="1" thickBot="1">
      <c r="B25" s="22" t="s">
        <v>27</v>
      </c>
      <c r="C25" s="40">
        <f>C19+C24</f>
        <v>7</v>
      </c>
      <c r="D25" s="40">
        <f t="shared" ref="D25:H25" si="0">D19+D24</f>
        <v>0</v>
      </c>
      <c r="E25" s="40">
        <f t="shared" si="0"/>
        <v>0</v>
      </c>
      <c r="F25" s="40">
        <f t="shared" si="0"/>
        <v>8</v>
      </c>
      <c r="G25" s="40">
        <f t="shared" si="0"/>
        <v>6</v>
      </c>
      <c r="H25" s="40">
        <f t="shared" si="0"/>
        <v>0</v>
      </c>
      <c r="I25" s="34"/>
    </row>
    <row r="26" spans="2:9" ht="3.75" customHeight="1" thickTop="1">
      <c r="B26" s="33" t="s">
        <v>30</v>
      </c>
    </row>
    <row r="27" spans="2:9" ht="14.25" customHeight="1">
      <c r="B27" s="432" t="s">
        <v>22</v>
      </c>
      <c r="C27" s="432"/>
      <c r="D27" s="432"/>
    </row>
    <row r="28" spans="2:9" ht="8.25" customHeight="1">
      <c r="B28" s="20"/>
    </row>
    <row r="29" spans="2:9" ht="21" customHeight="1">
      <c r="B29" s="490" t="s">
        <v>31</v>
      </c>
      <c r="C29" s="490"/>
      <c r="D29" s="25"/>
      <c r="E29" s="25"/>
      <c r="F29" s="25"/>
      <c r="G29" s="25"/>
      <c r="H29" s="26"/>
      <c r="I29" s="26"/>
    </row>
  </sheetData>
  <mergeCells count="5">
    <mergeCell ref="D24:I24"/>
    <mergeCell ref="B27:D27"/>
    <mergeCell ref="B29:C29"/>
    <mergeCell ref="B1:I1"/>
    <mergeCell ref="B2:I2"/>
  </mergeCells>
  <printOptions horizontalCentered="1"/>
  <pageMargins left="0.55118110236220474" right="0.55118110236220474" top="0.59055118110236227" bottom="0.19685039370078741" header="0" footer="0"/>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dimension ref="A1"/>
  <sheetViews>
    <sheetView rightToLeft="1"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9</vt:i4>
      </vt:variant>
      <vt:variant>
        <vt:lpstr>نطاقات تمت تسميتها</vt:lpstr>
      </vt:variant>
      <vt:variant>
        <vt:i4>8</vt:i4>
      </vt:variant>
    </vt:vector>
  </HeadingPairs>
  <TitlesOfParts>
    <vt:vector size="17" baseType="lpstr">
      <vt:lpstr>1-2 </vt:lpstr>
      <vt:lpstr>3</vt:lpstr>
      <vt:lpstr>4</vt:lpstr>
      <vt:lpstr>5</vt:lpstr>
      <vt:lpstr>6</vt:lpstr>
      <vt:lpstr>7</vt:lpstr>
      <vt:lpstr>8</vt:lpstr>
      <vt:lpstr>000</vt:lpstr>
      <vt:lpstr>ورقة1</vt:lpstr>
      <vt:lpstr>'000'!Print_Area</vt:lpstr>
      <vt:lpstr>'1-2 '!Print_Area</vt:lpstr>
      <vt:lpstr>'3'!Print_Area</vt:lpstr>
      <vt:lpstr>'4'!Print_Area</vt:lpstr>
      <vt:lpstr>'5'!Print_Area</vt:lpstr>
      <vt:lpstr>'6'!Print_Area</vt:lpstr>
      <vt:lpstr>'7'!Print_Area</vt:lpstr>
      <vt:lpstr>'8'!Print_Area</vt:lpstr>
    </vt:vector>
  </TitlesOfParts>
  <Company>planning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Nada Hadi</cp:lastModifiedBy>
  <cp:lastPrinted>2008-12-31T21:30:46Z</cp:lastPrinted>
  <dcterms:created xsi:type="dcterms:W3CDTF">2006-05-08T05:22:33Z</dcterms:created>
  <dcterms:modified xsi:type="dcterms:W3CDTF">2008-12-31T21:32:03Z</dcterms:modified>
</cp:coreProperties>
</file>